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timothy_geerts\Desktop\LMRP-Puin\"/>
    </mc:Choice>
  </mc:AlternateContent>
  <workbookProtection workbookAlgorithmName="SHA-512" workbookHashValue="lzAEdwix8BWhKIRcLKXGIVtOATQ5IuD1JC3JZd1ifWU9tyTB8YtiCmBD5hIXv9PbuJovLQL5sOjVIb3y6UbMFg==" workbookSaltValue="gNi6QHNw/SBjRbqpmJLI+Q==" workbookSpinCount="100000" lockStructure="1"/>
  <bookViews>
    <workbookView xWindow="0" yWindow="0" windowWidth="15330" windowHeight="3270"/>
  </bookViews>
  <sheets>
    <sheet name="Aanvraag" sheetId="1" r:id="rId1"/>
    <sheet name="Versie" sheetId="5" state="hidden" r:id="rId2"/>
    <sheet name="Lijst" sheetId="4" state="hidden" r:id="rId3"/>
    <sheet name="Data" sheetId="3" state="hidden" r:id="rId4"/>
  </sheets>
  <definedNames>
    <definedName name="handtekening">INDEX(#REF!,MATCH(Aanvraag!#REF!,#REF!,0))</definedName>
  </definedNames>
  <calcPr calcId="171027" concurrentCalc="0"/>
  <customWorkbookViews>
    <customWorkbookView name="pg1" guid="{8017C476-B132-44BE-848A-B0AFF19B0024}" maximized="1" xWindow="-8" yWindow="-8" windowWidth="1296"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2" i="3" l="1"/>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L6" i="1"/>
  <c r="B61" i="1"/>
  <c r="B70" i="1"/>
  <c r="B63" i="1"/>
  <c r="F63" i="1"/>
  <c r="L63" i="1"/>
  <c r="B64" i="1"/>
  <c r="F64" i="1"/>
  <c r="L64" i="1"/>
  <c r="L65" i="1"/>
  <c r="B67" i="1"/>
  <c r="F67" i="1"/>
  <c r="L67" i="1"/>
  <c r="F70" i="1"/>
  <c r="L70" i="1"/>
  <c r="B62" i="1"/>
  <c r="F62" i="1"/>
  <c r="L62" i="1"/>
  <c r="L59" i="1"/>
  <c r="B66" i="1"/>
  <c r="B69" i="1"/>
  <c r="B56" i="1"/>
  <c r="B57" i="1"/>
  <c r="B59" i="1"/>
  <c r="B58" i="1"/>
  <c r="L57" i="1"/>
  <c r="F59" i="1"/>
  <c r="B50" i="1"/>
  <c r="L58" i="1"/>
  <c r="L54" i="1"/>
  <c r="F50" i="1"/>
  <c r="L50" i="1"/>
  <c r="F58" i="1"/>
  <c r="F57" i="1"/>
  <c r="L53" i="1"/>
  <c r="L52" i="1"/>
  <c r="L51" i="1"/>
  <c r="F54" i="1"/>
  <c r="F53" i="1"/>
  <c r="F52" i="1"/>
  <c r="F51" i="1"/>
  <c r="B54" i="1"/>
  <c r="B53" i="1"/>
  <c r="B52" i="1"/>
  <c r="B51" i="1"/>
  <c r="B49" i="1"/>
  <c r="L46" i="1"/>
  <c r="L13" i="1"/>
  <c r="L12" i="1"/>
  <c r="L11" i="1"/>
  <c r="L23" i="1"/>
  <c r="L24" i="1"/>
  <c r="L25" i="1"/>
  <c r="L26" i="1"/>
  <c r="L27" i="1"/>
  <c r="L28" i="1"/>
  <c r="L29" i="1"/>
  <c r="L30" i="1"/>
  <c r="L31" i="1"/>
  <c r="L32" i="1"/>
  <c r="L33" i="1"/>
  <c r="L34" i="1"/>
  <c r="L35" i="1"/>
  <c r="L36" i="1"/>
  <c r="L37" i="1"/>
  <c r="L38" i="1"/>
  <c r="L39" i="1"/>
  <c r="L40" i="1"/>
  <c r="L41" i="1"/>
  <c r="L22" i="1"/>
  <c r="L9" i="1"/>
  <c r="L7" i="1"/>
  <c r="L8" i="1"/>
  <c r="L10" i="1"/>
</calcChain>
</file>

<file path=xl/sharedStrings.xml><?xml version="1.0" encoding="utf-8"?>
<sst xmlns="http://schemas.openxmlformats.org/spreadsheetml/2006/main" count="179" uniqueCount="178">
  <si>
    <t>ERKENDE</t>
  </si>
  <si>
    <t>BODEMBEHEERORGANISATIE</t>
  </si>
  <si>
    <t>Nummer</t>
  </si>
  <si>
    <t>X</t>
  </si>
  <si>
    <t>Y</t>
  </si>
  <si>
    <t>Z</t>
  </si>
  <si>
    <t>Klant Aanvrager Gegevens</t>
  </si>
  <si>
    <t>Bestemming - gecertificeerde producent van gerecycleerde granulaten</t>
  </si>
  <si>
    <t>Opmerkingen:</t>
  </si>
  <si>
    <t>Aanvraag verklaring LMRP-Puin</t>
  </si>
  <si>
    <t>-</t>
  </si>
  <si>
    <t>straat + nr :</t>
  </si>
  <si>
    <t>postcode :</t>
  </si>
  <si>
    <t>gemeente :</t>
  </si>
  <si>
    <t>uw referentie :</t>
  </si>
  <si>
    <t>Nr. Conformverklaring Grondwijzer</t>
  </si>
  <si>
    <t>Nr.
Deelpartij</t>
  </si>
  <si>
    <t>Geschat tonnage puin</t>
  </si>
  <si>
    <t>Geef de herkomsten van de uitgezeefde stenen aan op basis van het nr. van de conformverklaring van de grond waaruit de stenen afkomstig zijn, het nr. van de deelpartij (zoals vermeld op de conformverklaring) en de hoeveelheden die u wenst af te voeren.</t>
  </si>
  <si>
    <t>bedrijfsnaam :</t>
  </si>
  <si>
    <t>contactpersoon :</t>
  </si>
  <si>
    <t>telefoon :</t>
  </si>
  <si>
    <t>email :</t>
  </si>
  <si>
    <t>Het puin zal:</t>
  </si>
  <si>
    <t>gebroken worden met een mobiele installatie op de werf</t>
  </si>
  <si>
    <t>rechtstreeks afgevoerd worden van de werf naar een vaste locatie (eigen TOP/CGR met breekcentrale of externe breekcentrale)</t>
  </si>
  <si>
    <t>Herkomst uitgezeefd puin + geschat tonnage</t>
  </si>
  <si>
    <t>(conform art. 7.6.1.1 van het Eenheidsreglement voor gerecycleerde granulaten)</t>
  </si>
  <si>
    <t>afgezeefd worden op TOP/CGR en gebroken worden op een vaste locatie (op eigen site (vaste of mobiele installatie) of op een externe breekcentrale)</t>
  </si>
  <si>
    <t>grondwijzer@grondwijzer.be</t>
  </si>
  <si>
    <t>Gelieve het aanvraagformulier op te slaan en door te mailen naar:</t>
  </si>
  <si>
    <t>De aanvrager bevestigt bij het doormailen van de aanvraag kennis te hebben genomen van de geldende tarieven en de Algemene Voorwaarden van vzw Grondwijzer.</t>
  </si>
  <si>
    <t>Aanvrager bedrijfsnaam</t>
  </si>
  <si>
    <t>Aanvrager straat + nr</t>
  </si>
  <si>
    <t>Aanvrager postcode</t>
  </si>
  <si>
    <t>Aanvrager gemeente</t>
  </si>
  <si>
    <t>Aanvrager contactpersoon</t>
  </si>
  <si>
    <t>Aanvrager telefoon</t>
  </si>
  <si>
    <t>Aanvrager email</t>
  </si>
  <si>
    <t>Aanvrager referentie</t>
  </si>
  <si>
    <t>DP1 nr</t>
  </si>
  <si>
    <t>Modus puin</t>
  </si>
  <si>
    <t>DP2 nr</t>
  </si>
  <si>
    <t>DP3 nr</t>
  </si>
  <si>
    <t>DP1 cv</t>
  </si>
  <si>
    <t>DP1 X</t>
  </si>
  <si>
    <t>DP1 Y</t>
  </si>
  <si>
    <t>DP1 Z</t>
  </si>
  <si>
    <t>DP1 ton</t>
  </si>
  <si>
    <t>DP2 cv</t>
  </si>
  <si>
    <t>DP2 X</t>
  </si>
  <si>
    <t>DP2 Y</t>
  </si>
  <si>
    <t>DP2 Z</t>
  </si>
  <si>
    <t>DP2 ton</t>
  </si>
  <si>
    <t>DP3 cv</t>
  </si>
  <si>
    <t>DP3 X</t>
  </si>
  <si>
    <t>DP3 Y</t>
  </si>
  <si>
    <t>DP3 Z</t>
  </si>
  <si>
    <t>DP3 ton</t>
  </si>
  <si>
    <t>DP4 cv</t>
  </si>
  <si>
    <t>DP4 nr</t>
  </si>
  <si>
    <t>DP4 X</t>
  </si>
  <si>
    <t>DP4 Y</t>
  </si>
  <si>
    <t>DP4 Z</t>
  </si>
  <si>
    <t>DP4 ton</t>
  </si>
  <si>
    <t>DP5 cv</t>
  </si>
  <si>
    <t>DP5 nr</t>
  </si>
  <si>
    <t>DP5 X</t>
  </si>
  <si>
    <t>DP5 Y</t>
  </si>
  <si>
    <t>DP5 Z</t>
  </si>
  <si>
    <t>DP5 ton</t>
  </si>
  <si>
    <t>DP6 cv</t>
  </si>
  <si>
    <t>DP6 nr</t>
  </si>
  <si>
    <t>DP6 X</t>
  </si>
  <si>
    <t>DP6 Y</t>
  </si>
  <si>
    <t>DP6 Z</t>
  </si>
  <si>
    <t>DP6 ton</t>
  </si>
  <si>
    <t>DP7 cv</t>
  </si>
  <si>
    <t>DP7 nr</t>
  </si>
  <si>
    <t>DP7 X</t>
  </si>
  <si>
    <t>DP7 Y</t>
  </si>
  <si>
    <t>DP7 Z</t>
  </si>
  <si>
    <t>DP7 ton</t>
  </si>
  <si>
    <t>DP8 cv</t>
  </si>
  <si>
    <t>DP8 nr</t>
  </si>
  <si>
    <t>DP8 X</t>
  </si>
  <si>
    <t>DP8 Y</t>
  </si>
  <si>
    <t>DP8 Z</t>
  </si>
  <si>
    <t>DP8 ton</t>
  </si>
  <si>
    <t>DP9 cv</t>
  </si>
  <si>
    <t>DP9 nr</t>
  </si>
  <si>
    <t>DP9 X</t>
  </si>
  <si>
    <t>DP9 Y</t>
  </si>
  <si>
    <t>DP9 Z</t>
  </si>
  <si>
    <t>DP9 ton</t>
  </si>
  <si>
    <t>DP10 cv</t>
  </si>
  <si>
    <t>DP10 nr</t>
  </si>
  <si>
    <t>DP10 X</t>
  </si>
  <si>
    <t>DP10 Y</t>
  </si>
  <si>
    <t>DP10 Z</t>
  </si>
  <si>
    <t>DP10 ton</t>
  </si>
  <si>
    <t>DP11 cv</t>
  </si>
  <si>
    <t>DP11 nr</t>
  </si>
  <si>
    <t>DP11 X</t>
  </si>
  <si>
    <t>DP11 Y</t>
  </si>
  <si>
    <t>DP11 Z</t>
  </si>
  <si>
    <t>DP11 ton</t>
  </si>
  <si>
    <t>DP12 cv</t>
  </si>
  <si>
    <t>DP12 nr</t>
  </si>
  <si>
    <t>DP12 X</t>
  </si>
  <si>
    <t>DP12 Y</t>
  </si>
  <si>
    <t>DP12 Z</t>
  </si>
  <si>
    <t>DP12 ton</t>
  </si>
  <si>
    <t>DP13 cv</t>
  </si>
  <si>
    <t>DP13 nr</t>
  </si>
  <si>
    <t>DP13 X</t>
  </si>
  <si>
    <t>DP13 Y</t>
  </si>
  <si>
    <t>DP13 Z</t>
  </si>
  <si>
    <t>DP13 ton</t>
  </si>
  <si>
    <t>DP14 cv</t>
  </si>
  <si>
    <t>DP14 nr</t>
  </si>
  <si>
    <t>DP14 X</t>
  </si>
  <si>
    <t>DP14 Y</t>
  </si>
  <si>
    <t>DP14 Z</t>
  </si>
  <si>
    <t>DP14 ton</t>
  </si>
  <si>
    <t>DP15 cv</t>
  </si>
  <si>
    <t>DP15 nr</t>
  </si>
  <si>
    <t>DP15 X</t>
  </si>
  <si>
    <t>DP15 Y</t>
  </si>
  <si>
    <t>DP15 Z</t>
  </si>
  <si>
    <t>DP15 ton</t>
  </si>
  <si>
    <t>DP16 cv</t>
  </si>
  <si>
    <t>DP16 nr</t>
  </si>
  <si>
    <t>DP16 X</t>
  </si>
  <si>
    <t>DP16 Y</t>
  </si>
  <si>
    <t>DP16 Z</t>
  </si>
  <si>
    <t>DP16 ton</t>
  </si>
  <si>
    <t>DP17 cv</t>
  </si>
  <si>
    <t>DP17 nr</t>
  </si>
  <si>
    <t>DP17 X</t>
  </si>
  <si>
    <t>DP17 Y</t>
  </si>
  <si>
    <t>DP17 Z</t>
  </si>
  <si>
    <t>DP17 ton</t>
  </si>
  <si>
    <t>DP18 cv</t>
  </si>
  <si>
    <t>DP18 nr</t>
  </si>
  <si>
    <t>DP18 X</t>
  </si>
  <si>
    <t>DP18 Y</t>
  </si>
  <si>
    <t>DP18 Z</t>
  </si>
  <si>
    <t>DP18 ton</t>
  </si>
  <si>
    <t>DP19 cv</t>
  </si>
  <si>
    <t>DP19 nr</t>
  </si>
  <si>
    <t>DP19 X</t>
  </si>
  <si>
    <t>DP19 Y</t>
  </si>
  <si>
    <t>DP19 Z</t>
  </si>
  <si>
    <t>DP19 ton</t>
  </si>
  <si>
    <t>DP20 cv</t>
  </si>
  <si>
    <t>DP20 nr</t>
  </si>
  <si>
    <t>DP20 X</t>
  </si>
  <si>
    <t>DP20 Y</t>
  </si>
  <si>
    <t>DP20 Z</t>
  </si>
  <si>
    <t>DP20 ton</t>
  </si>
  <si>
    <t>Cert naam</t>
  </si>
  <si>
    <t>Cert straat + nr</t>
  </si>
  <si>
    <t>Cert postcode</t>
  </si>
  <si>
    <t>Cert gemeente</t>
  </si>
  <si>
    <t>Cert nr. certificaat</t>
  </si>
  <si>
    <t>Grondwerker-TOP bedrijfsnaam</t>
  </si>
  <si>
    <t>Grondwerker-TOP contactpersoon</t>
  </si>
  <si>
    <t>Grondwerker-TOP telefoon / email</t>
  </si>
  <si>
    <t>Breeklocatie postcode</t>
  </si>
  <si>
    <t>Breeklocatie straat + nr</t>
  </si>
  <si>
    <t>Breeklocatie gemeente</t>
  </si>
  <si>
    <t>Afvoerbatch nr</t>
  </si>
  <si>
    <t>Startdatum</t>
  </si>
  <si>
    <t>Opm</t>
  </si>
  <si>
    <t>Versie</t>
  </si>
  <si>
    <t>Opmerkingen</t>
  </si>
  <si>
    <t>Eerste versie voor op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</si>
</sst>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b/>
      <sz val="11"/>
      <color theme="1"/>
      <name val="Calibri"/>
      <family val="2"/>
      <scheme val="minor"/>
    </font>
    <font>
      <b/>
      <sz val="9"/>
      <color rgb="FF006633"/>
      <name val="Verdana"/>
      <family val="2"/>
    </font>
    <font>
      <b/>
      <sz val="8"/>
      <color rgb="FF006633"/>
      <name val="Verdana"/>
      <family val="2"/>
    </font>
    <font>
      <sz val="11"/>
      <color rgb="FF333333"/>
      <name val="Arial"/>
      <family val="2"/>
    </font>
    <font>
      <b/>
      <sz val="12"/>
      <color rgb="FF008022"/>
      <name val="Verdana"/>
      <family val="2"/>
    </font>
    <font>
      <b/>
      <sz val="11"/>
      <color rgb="FF008022"/>
      <name val="Calibri"/>
      <family val="2"/>
      <scheme val="minor"/>
    </font>
    <font>
      <u/>
      <sz val="11"/>
      <color theme="1"/>
      <name val="Calibri"/>
      <family val="2"/>
      <scheme val="minor"/>
    </font>
    <font>
      <b/>
      <i/>
      <sz val="11"/>
      <color rgb="FF017342"/>
      <name val="Inherit"/>
    </font>
    <font>
      <b/>
      <i/>
      <sz val="11"/>
      <color rgb="FF008022"/>
      <name val="Calibri"/>
      <family val="2"/>
      <scheme val="minor"/>
    </font>
    <font>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rgb="FF008022"/>
      </bottom>
      <diagonal/>
    </border>
  </borders>
  <cellStyleXfs count="2">
    <xf numFmtId="0" fontId="0" fillId="0" borderId="0"/>
    <xf numFmtId="0" fontId="13" fillId="0" borderId="0" applyNumberFormat="0" applyFill="0" applyBorder="0" applyAlignment="0" applyProtection="0"/>
  </cellStyleXfs>
  <cellXfs count="67">
    <xf numFmtId="0" fontId="0" fillId="0" borderId="0" xfId="0"/>
    <xf numFmtId="0" fontId="0" fillId="0" borderId="0" xfId="0" quotePrefix="1" applyFill="1" applyBorder="1"/>
    <xf numFmtId="0" fontId="1" fillId="0" borderId="0" xfId="0" applyFont="1"/>
    <xf numFmtId="0" fontId="1" fillId="0" borderId="0" xfId="0" applyFont="1" applyFill="1" applyBorder="1"/>
    <xf numFmtId="0" fontId="1" fillId="0" borderId="0" xfId="0" quotePrefix="1" applyFont="1" applyFill="1" applyBorder="1"/>
    <xf numFmtId="14" fontId="0" fillId="0" borderId="0" xfId="0" applyNumberFormat="1"/>
    <xf numFmtId="0" fontId="0" fillId="0" borderId="0" xfId="0" applyFill="1"/>
    <xf numFmtId="0" fontId="12" fillId="2" borderId="1" xfId="0" quotePrefix="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0" fillId="0" borderId="0" xfId="0" applyBorder="1" applyProtection="1"/>
    <xf numFmtId="0" fontId="0" fillId="0" borderId="0" xfId="0" applyProtection="1"/>
    <xf numFmtId="0" fontId="5" fillId="0" borderId="0" xfId="0" applyFont="1" applyBorder="1" applyAlignment="1" applyProtection="1">
      <alignment vertical="center"/>
    </xf>
    <xf numFmtId="0" fontId="9" fillId="0" borderId="2" xfId="0" applyFont="1" applyBorder="1" applyAlignment="1" applyProtection="1">
      <alignment vertical="center"/>
    </xf>
    <xf numFmtId="0" fontId="0" fillId="0" borderId="2" xfId="0" applyBorder="1" applyAlignment="1" applyProtection="1"/>
    <xf numFmtId="0" fontId="0" fillId="0" borderId="2" xfId="0" applyBorder="1" applyProtection="1"/>
    <xf numFmtId="0" fontId="8" fillId="0" borderId="0" xfId="0" applyFont="1" applyBorder="1" applyAlignment="1" applyProtection="1">
      <alignment horizontal="left" vertical="center" indent="2"/>
    </xf>
    <xf numFmtId="0" fontId="10"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0" xfId="0" applyFill="1" applyProtection="1"/>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indent="1"/>
    </xf>
    <xf numFmtId="0" fontId="6" fillId="0" borderId="0" xfId="0" applyFont="1" applyBorder="1" applyProtection="1"/>
    <xf numFmtId="0" fontId="0" fillId="0" borderId="0" xfId="0" applyBorder="1" applyAlignment="1" applyProtection="1">
      <alignment wrapText="1"/>
    </xf>
    <xf numFmtId="0" fontId="0" fillId="0" borderId="0" xfId="0" quotePrefix="1"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11" fillId="3" borderId="1" xfId="0" applyFont="1" applyFill="1" applyBorder="1" applyAlignment="1" applyProtection="1">
      <alignment horizontal="center" vertical="center"/>
    </xf>
    <xf numFmtId="0" fontId="0" fillId="0" borderId="0" xfId="0" applyFill="1" applyBorder="1" applyAlignment="1" applyProtection="1">
      <alignment horizontal="center"/>
    </xf>
    <xf numFmtId="0" fontId="10" fillId="0" borderId="0" xfId="0" applyFont="1" applyProtection="1"/>
    <xf numFmtId="0" fontId="9" fillId="0" borderId="0" xfId="0" applyFont="1" applyBorder="1" applyAlignment="1" applyProtection="1">
      <alignment vertical="center"/>
    </xf>
    <xf numFmtId="0" fontId="0" fillId="0" borderId="0" xfId="0" applyBorder="1" applyAlignment="1" applyProtection="1"/>
    <xf numFmtId="0" fontId="0" fillId="0" borderId="0" xfId="0" quotePrefix="1" applyFill="1" applyBorder="1" applyAlignment="1" applyProtection="1"/>
    <xf numFmtId="0" fontId="0" fillId="0" borderId="0" xfId="0" quotePrefix="1" applyFill="1" applyBorder="1" applyProtection="1"/>
    <xf numFmtId="0" fontId="0" fillId="0" borderId="0" xfId="0" applyFont="1" applyBorder="1" applyAlignment="1" applyProtection="1"/>
    <xf numFmtId="0" fontId="1" fillId="0" borderId="0" xfId="0" applyFont="1" applyBorder="1" applyAlignment="1" applyProtection="1">
      <alignment wrapText="1"/>
    </xf>
    <xf numFmtId="0" fontId="3" fillId="0" borderId="0" xfId="0" applyFont="1" applyBorder="1" applyAlignment="1" applyProtection="1">
      <alignment vertical="center"/>
    </xf>
    <xf numFmtId="0" fontId="1"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7" fillId="0" borderId="0" xfId="0" applyFont="1" applyProtection="1"/>
    <xf numFmtId="0" fontId="1" fillId="0" borderId="0" xfId="0" applyFont="1" applyFill="1"/>
    <xf numFmtId="0" fontId="1" fillId="0" borderId="0" xfId="0" applyFont="1" applyFill="1" applyBorder="1" applyAlignment="1">
      <alignment horizontal="left"/>
    </xf>
    <xf numFmtId="0" fontId="4" fillId="0" borderId="0" xfId="0" applyFont="1" applyFill="1" applyAlignment="1">
      <alignment vertical="center"/>
    </xf>
    <xf numFmtId="0" fontId="4" fillId="0" borderId="0" xfId="0" applyFont="1" applyFill="1"/>
    <xf numFmtId="0" fontId="1" fillId="0" borderId="0" xfId="0" applyFont="1" applyFill="1" applyBorder="1" applyProtection="1"/>
    <xf numFmtId="0" fontId="1" fillId="0" borderId="0" xfId="0" applyFont="1" applyFill="1" applyBorder="1" applyAlignment="1" applyProtection="1">
      <alignment horizontal="left" vertical="top"/>
    </xf>
    <xf numFmtId="0" fontId="1" fillId="0" borderId="0" xfId="0" quotePrefix="1" applyFont="1" applyFill="1" applyBorder="1" applyProtection="1"/>
    <xf numFmtId="0" fontId="0" fillId="0" borderId="0" xfId="0" applyAlignment="1" applyProtection="1">
      <alignment horizontal="left" vertical="top" wrapText="1"/>
    </xf>
    <xf numFmtId="0" fontId="0" fillId="2" borderId="0" xfId="0" applyFont="1" applyFill="1" applyBorder="1" applyAlignment="1" applyProtection="1">
      <alignment horizontal="left" vertical="top" wrapText="1"/>
      <protection locked="0"/>
    </xf>
    <xf numFmtId="0" fontId="6" fillId="0" borderId="0" xfId="0" applyFont="1" applyBorder="1" applyAlignment="1" applyProtection="1">
      <alignment horizontal="center" vertical="center"/>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3" fillId="0" borderId="0" xfId="0" applyFont="1" applyBorder="1" applyAlignment="1" applyProtection="1">
      <alignment horizontal="center" vertical="center"/>
    </xf>
    <xf numFmtId="0" fontId="0" fillId="2" borderId="0" xfId="0" applyFill="1" applyBorder="1" applyAlignment="1" applyProtection="1">
      <alignment horizontal="left" vertical="top" wrapText="1"/>
      <protection locked="0"/>
    </xf>
    <xf numFmtId="0" fontId="0" fillId="2" borderId="0" xfId="0" applyFill="1" applyBorder="1" applyAlignment="1" applyProtection="1">
      <alignment horizontal="left"/>
      <protection locked="0"/>
    </xf>
    <xf numFmtId="0" fontId="12" fillId="2" borderId="1" xfId="0"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0" fillId="2" borderId="0" xfId="0" applyFill="1" applyBorder="1" applyAlignment="1" applyProtection="1">
      <alignment horizontal="left" vertical="top"/>
      <protection locked="0"/>
    </xf>
    <xf numFmtId="0" fontId="11" fillId="3" borderId="1" xfId="0" quotePrefix="1" applyFont="1" applyFill="1" applyBorder="1" applyAlignment="1" applyProtection="1">
      <alignment horizontal="center" wrapText="1"/>
    </xf>
    <xf numFmtId="0" fontId="11" fillId="3" borderId="1" xfId="0" applyFont="1" applyFill="1" applyBorder="1" applyAlignment="1" applyProtection="1">
      <alignment horizontal="center" wrapText="1"/>
    </xf>
    <xf numFmtId="0" fontId="11" fillId="3" borderId="1" xfId="0" applyFont="1" applyFill="1" applyBorder="1" applyAlignment="1" applyProtection="1">
      <alignment horizontal="center"/>
    </xf>
    <xf numFmtId="0" fontId="11" fillId="3" borderId="1"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3" fillId="0" borderId="0" xfId="1" applyAlignment="1" applyProtection="1">
      <alignment horizontal="center"/>
      <protection locked="0"/>
    </xf>
  </cellXfs>
  <cellStyles count="2">
    <cellStyle name="Hyperlink" xfId="1" builtinId="8"/>
    <cellStyle name="Normal" xfId="0" builtinId="0"/>
  </cellStyles>
  <dxfs count="7">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008022"/>
      <color rgb="FF8BBC09"/>
      <color rgb="FF0173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xdr:row>
      <xdr:rowOff>95250</xdr:rowOff>
    </xdr:from>
    <xdr:to>
      <xdr:col>3</xdr:col>
      <xdr:colOff>293594</xdr:colOff>
      <xdr:row>9</xdr:row>
      <xdr:rowOff>137067</xdr:rowOff>
    </xdr:to>
    <xdr:pic>
      <xdr:nvPicPr>
        <xdr:cNvPr id="7" name="Picture 6">
          <a:extLst>
            <a:ext uri="{FF2B5EF4-FFF2-40B4-BE49-F238E27FC236}">
              <a16:creationId xmlns:a16="http://schemas.microsoft.com/office/drawing/2014/main" id="{5B20C4F1-205A-4902-955D-56C97196A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85750"/>
          <a:ext cx="1160369" cy="15753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rondwijzer@grondwijzer.be?subject=Aanvraag%20verklaring%20LMRP%20puin"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89"/>
  <sheetViews>
    <sheetView showGridLines="0" tabSelected="1" zoomScaleNormal="100" zoomScaleSheetLayoutView="85" zoomScalePageLayoutView="85" workbookViewId="0">
      <selection activeCell="G6" sqref="G6:K6"/>
    </sheetView>
  </sheetViews>
  <sheetFormatPr defaultRowHeight="15"/>
  <cols>
    <col min="1" max="1" width="3" style="10" customWidth="1"/>
    <col min="2" max="2" width="9.140625" style="10" customWidth="1"/>
    <col min="3" max="4" width="9.140625" style="10"/>
    <col min="5" max="5" width="10.5703125" style="10" customWidth="1"/>
    <col min="6" max="6" width="8.7109375" style="10" customWidth="1"/>
    <col min="7" max="10" width="9.140625" style="10"/>
    <col min="11" max="13" width="9.140625" style="10" customWidth="1"/>
    <col min="14" max="16384" width="9.140625" style="10"/>
  </cols>
  <sheetData>
    <row r="1" spans="2:15">
      <c r="B1" s="9"/>
      <c r="C1" s="9"/>
      <c r="D1" s="9"/>
      <c r="E1" s="9"/>
      <c r="F1" s="9"/>
      <c r="G1" s="9"/>
      <c r="H1" s="9"/>
      <c r="I1" s="9"/>
      <c r="J1" s="9"/>
    </row>
    <row r="2" spans="2:15">
      <c r="B2" s="9"/>
      <c r="C2" s="9"/>
      <c r="D2" s="9"/>
      <c r="E2" s="65" t="s">
        <v>9</v>
      </c>
      <c r="F2" s="65"/>
      <c r="G2" s="65"/>
      <c r="H2" s="65"/>
      <c r="I2" s="65"/>
      <c r="J2" s="65"/>
      <c r="K2" s="65"/>
      <c r="L2" s="65"/>
    </row>
    <row r="3" spans="2:15">
      <c r="B3" s="9"/>
      <c r="C3" s="9"/>
      <c r="D3" s="9"/>
      <c r="E3" s="52" t="s">
        <v>27</v>
      </c>
      <c r="F3" s="52"/>
      <c r="G3" s="52"/>
      <c r="H3" s="52"/>
      <c r="I3" s="52"/>
      <c r="J3" s="52"/>
      <c r="K3" s="52"/>
      <c r="L3" s="52"/>
      <c r="M3" s="11"/>
      <c r="N3" s="11"/>
    </row>
    <row r="4" spans="2:15" ht="15.75" thickBot="1">
      <c r="B4" s="9"/>
      <c r="C4" s="9"/>
      <c r="D4" s="9"/>
      <c r="E4" s="12" t="s">
        <v>6</v>
      </c>
      <c r="F4" s="13"/>
      <c r="G4" s="13"/>
      <c r="H4" s="14"/>
      <c r="I4" s="14"/>
      <c r="J4" s="14"/>
      <c r="K4" s="14"/>
      <c r="L4" s="9"/>
      <c r="M4" s="9"/>
      <c r="N4" s="9"/>
    </row>
    <row r="5" spans="2:15">
      <c r="B5" s="9"/>
      <c r="C5" s="9"/>
      <c r="D5" s="9"/>
      <c r="E5" s="15"/>
      <c r="J5" s="9"/>
      <c r="K5" s="9"/>
      <c r="L5" s="9"/>
      <c r="M5" s="9"/>
    </row>
    <row r="6" spans="2:15">
      <c r="B6" s="9"/>
      <c r="C6" s="9"/>
      <c r="D6" s="9"/>
      <c r="E6" s="9" t="s">
        <v>19</v>
      </c>
      <c r="G6" s="57"/>
      <c r="H6" s="57"/>
      <c r="I6" s="57"/>
      <c r="J6" s="57"/>
      <c r="K6" s="57"/>
      <c r="L6" s="16" t="str">
        <f>IF(G6="","Verplicht Veld!","")</f>
        <v>Verplicht Veld!</v>
      </c>
      <c r="M6" s="17"/>
      <c r="N6" s="17"/>
    </row>
    <row r="7" spans="2:15" ht="15" customHeight="1">
      <c r="E7" s="9" t="s">
        <v>11</v>
      </c>
      <c r="G7" s="57"/>
      <c r="H7" s="57"/>
      <c r="I7" s="57"/>
      <c r="J7" s="57"/>
      <c r="K7" s="57"/>
      <c r="L7" s="16" t="str">
        <f t="shared" ref="L7:L10" si="0">IF(G7="","Verplicht Veld!","")</f>
        <v>Verplicht Veld!</v>
      </c>
      <c r="M7" s="17"/>
      <c r="N7" s="17"/>
    </row>
    <row r="8" spans="2:15" ht="15" customHeight="1">
      <c r="E8" s="18" t="s">
        <v>12</v>
      </c>
      <c r="F8" s="19"/>
      <c r="G8" s="60"/>
      <c r="H8" s="60"/>
      <c r="I8" s="60"/>
      <c r="J8" s="60"/>
      <c r="K8" s="60"/>
      <c r="L8" s="16" t="str">
        <f t="shared" si="0"/>
        <v>Verplicht Veld!</v>
      </c>
      <c r="M8" s="17"/>
      <c r="N8" s="17"/>
    </row>
    <row r="9" spans="2:15" ht="15" customHeight="1">
      <c r="E9" s="18" t="s">
        <v>13</v>
      </c>
      <c r="F9" s="19"/>
      <c r="G9" s="60"/>
      <c r="H9" s="60"/>
      <c r="I9" s="60"/>
      <c r="J9" s="60"/>
      <c r="K9" s="60"/>
      <c r="L9" s="16" t="str">
        <f t="shared" ref="L9" si="1">IF(G9="","Verplicht Veld!","")</f>
        <v>Verplicht Veld!</v>
      </c>
      <c r="M9" s="17"/>
      <c r="N9" s="17"/>
    </row>
    <row r="10" spans="2:15" ht="15" customHeight="1">
      <c r="E10" s="9" t="s">
        <v>20</v>
      </c>
      <c r="F10" s="9"/>
      <c r="G10" s="57"/>
      <c r="H10" s="57"/>
      <c r="I10" s="57"/>
      <c r="J10" s="57"/>
      <c r="K10" s="57"/>
      <c r="L10" s="16" t="str">
        <f t="shared" si="0"/>
        <v>Verplicht Veld!</v>
      </c>
      <c r="M10" s="17"/>
      <c r="N10" s="17"/>
      <c r="O10" s="20"/>
    </row>
    <row r="11" spans="2:15">
      <c r="B11" s="55" t="s">
        <v>0</v>
      </c>
      <c r="C11" s="55"/>
      <c r="D11" s="55"/>
      <c r="E11" s="9" t="s">
        <v>21</v>
      </c>
      <c r="F11" s="9"/>
      <c r="G11" s="57"/>
      <c r="H11" s="57"/>
      <c r="I11" s="57"/>
      <c r="J11" s="57"/>
      <c r="K11" s="57"/>
      <c r="L11" s="16" t="str">
        <f t="shared" ref="L11" si="2">IF(G11="","Verplicht Veld!","")</f>
        <v>Verplicht Veld!</v>
      </c>
      <c r="M11" s="21"/>
      <c r="N11" s="21"/>
    </row>
    <row r="12" spans="2:15">
      <c r="B12" s="55" t="s">
        <v>1</v>
      </c>
      <c r="C12" s="55"/>
      <c r="D12" s="55"/>
      <c r="E12" s="9" t="s">
        <v>22</v>
      </c>
      <c r="F12" s="9"/>
      <c r="G12" s="57"/>
      <c r="H12" s="57"/>
      <c r="I12" s="57"/>
      <c r="J12" s="57"/>
      <c r="K12" s="57"/>
      <c r="L12" s="16" t="str">
        <f t="shared" ref="L12:L13" si="3">IF(G12="","Verplicht Veld!","")</f>
        <v>Verplicht Veld!</v>
      </c>
      <c r="M12" s="21"/>
      <c r="N12" s="21"/>
    </row>
    <row r="13" spans="2:15">
      <c r="B13" s="22"/>
      <c r="C13" s="22"/>
      <c r="D13" s="22"/>
      <c r="E13" s="9" t="s">
        <v>14</v>
      </c>
      <c r="F13" s="9"/>
      <c r="G13" s="57"/>
      <c r="H13" s="57"/>
      <c r="I13" s="57"/>
      <c r="J13" s="57"/>
      <c r="K13" s="57"/>
      <c r="L13" s="16" t="str">
        <f t="shared" si="3"/>
        <v>Verplicht Veld!</v>
      </c>
      <c r="M13" s="21"/>
      <c r="N13" s="21"/>
    </row>
    <row r="14" spans="2:15">
      <c r="B14" s="23"/>
      <c r="E14" s="9"/>
      <c r="F14" s="9"/>
      <c r="J14" s="9"/>
    </row>
    <row r="15" spans="2:15" ht="15.75" thickBot="1">
      <c r="B15" s="12" t="s">
        <v>26</v>
      </c>
      <c r="C15" s="13"/>
      <c r="D15" s="13"/>
      <c r="E15" s="14"/>
      <c r="F15" s="14"/>
      <c r="G15" s="14"/>
      <c r="H15" s="14"/>
      <c r="I15" s="14"/>
      <c r="J15" s="14"/>
      <c r="K15" s="14"/>
    </row>
    <row r="16" spans="2:15">
      <c r="B16" s="24"/>
      <c r="C16" s="9"/>
      <c r="D16" s="9"/>
      <c r="E16" s="9"/>
      <c r="F16" s="9"/>
      <c r="G16" s="9"/>
      <c r="H16" s="9"/>
      <c r="I16" s="9"/>
      <c r="J16" s="9"/>
    </row>
    <row r="17" spans="2:12" ht="15" customHeight="1">
      <c r="B17" s="59" t="s">
        <v>18</v>
      </c>
      <c r="C17" s="59"/>
      <c r="D17" s="59"/>
      <c r="E17" s="59"/>
      <c r="F17" s="59"/>
      <c r="G17" s="59"/>
      <c r="H17" s="59"/>
      <c r="I17" s="59"/>
      <c r="J17" s="59"/>
      <c r="K17" s="59"/>
      <c r="L17" s="25"/>
    </row>
    <row r="18" spans="2:12">
      <c r="B18" s="59"/>
      <c r="C18" s="59"/>
      <c r="D18" s="59"/>
      <c r="E18" s="59"/>
      <c r="F18" s="59"/>
      <c r="G18" s="59"/>
      <c r="H18" s="59"/>
      <c r="I18" s="59"/>
      <c r="J18" s="59"/>
      <c r="K18" s="59"/>
      <c r="L18" s="25"/>
    </row>
    <row r="19" spans="2:12">
      <c r="B19" s="59"/>
      <c r="C19" s="59"/>
      <c r="D19" s="59"/>
      <c r="E19" s="59"/>
      <c r="F19" s="59"/>
      <c r="G19" s="59"/>
      <c r="H19" s="59"/>
      <c r="I19" s="59"/>
      <c r="J19" s="59"/>
      <c r="K19" s="59"/>
      <c r="L19" s="25"/>
    </row>
    <row r="20" spans="2:12">
      <c r="B20" s="26"/>
      <c r="C20" s="9"/>
      <c r="D20" s="9"/>
      <c r="E20" s="9"/>
      <c r="F20" s="27"/>
      <c r="G20" s="28"/>
      <c r="H20" s="28"/>
      <c r="I20" s="28"/>
      <c r="J20" s="28"/>
      <c r="K20" s="28"/>
      <c r="L20" s="16"/>
    </row>
    <row r="21" spans="2:12" ht="30.75" customHeight="1">
      <c r="B21" s="61" t="s">
        <v>15</v>
      </c>
      <c r="C21" s="61"/>
      <c r="D21" s="62" t="s">
        <v>16</v>
      </c>
      <c r="E21" s="63"/>
      <c r="F21" s="29" t="s">
        <v>3</v>
      </c>
      <c r="G21" s="29" t="s">
        <v>4</v>
      </c>
      <c r="H21" s="29" t="s">
        <v>5</v>
      </c>
      <c r="I21" s="64" t="s">
        <v>17</v>
      </c>
      <c r="J21" s="64"/>
      <c r="K21" s="64"/>
      <c r="L21" s="30"/>
    </row>
    <row r="22" spans="2:12">
      <c r="B22" s="58"/>
      <c r="C22" s="58"/>
      <c r="D22" s="58"/>
      <c r="E22" s="58"/>
      <c r="F22" s="7"/>
      <c r="G22" s="8"/>
      <c r="H22" s="8"/>
      <c r="I22" s="58"/>
      <c r="J22" s="58"/>
      <c r="K22" s="58"/>
      <c r="L22" s="31" t="str">
        <f>IF(OR(B22="",(AND(ISNUMBER(B22),LEN(B22)=6))),"","Het nummer van onze conformverklaring bestaat uit 6 cijfers en start met een '1'.")&amp;" "&amp;IF(H22="","",IF(H22&lt;&gt;1,"Een verklaring LMRP puin is enkel mogelijk voor gronden met Z = 1!",""))</f>
        <v xml:space="preserve"> </v>
      </c>
    </row>
    <row r="23" spans="2:12">
      <c r="B23" s="58"/>
      <c r="C23" s="58"/>
      <c r="D23" s="58"/>
      <c r="E23" s="58"/>
      <c r="F23" s="7"/>
      <c r="G23" s="8"/>
      <c r="H23" s="8"/>
      <c r="I23" s="58"/>
      <c r="J23" s="58"/>
      <c r="K23" s="58"/>
      <c r="L23" s="31" t="str">
        <f t="shared" ref="L23:L41" si="4">IF(OR(B23="",(AND(ISNUMBER(B23),LEN(B23)=6))),"","Het nummer van onze conformverklaring bestaat uit 6 cijfers en start met een '1'.")&amp;" "&amp;IF(H23="","",IF(H23&lt;&gt;1,"Een verklaring LMRP puin is enkel mogelijk voor gronden met Z = 1!",""))</f>
        <v xml:space="preserve"> </v>
      </c>
    </row>
    <row r="24" spans="2:12">
      <c r="B24" s="58"/>
      <c r="C24" s="58"/>
      <c r="D24" s="58"/>
      <c r="E24" s="58"/>
      <c r="F24" s="7"/>
      <c r="G24" s="8"/>
      <c r="H24" s="8"/>
      <c r="I24" s="58"/>
      <c r="J24" s="58"/>
      <c r="K24" s="58"/>
      <c r="L24" s="31" t="str">
        <f t="shared" si="4"/>
        <v xml:space="preserve"> </v>
      </c>
    </row>
    <row r="25" spans="2:12">
      <c r="B25" s="58"/>
      <c r="C25" s="58"/>
      <c r="D25" s="58"/>
      <c r="E25" s="58"/>
      <c r="F25" s="7"/>
      <c r="G25" s="8"/>
      <c r="H25" s="8"/>
      <c r="I25" s="58"/>
      <c r="J25" s="58"/>
      <c r="K25" s="58"/>
      <c r="L25" s="31" t="str">
        <f t="shared" si="4"/>
        <v xml:space="preserve"> </v>
      </c>
    </row>
    <row r="26" spans="2:12">
      <c r="B26" s="58"/>
      <c r="C26" s="58"/>
      <c r="D26" s="58"/>
      <c r="E26" s="58"/>
      <c r="F26" s="7"/>
      <c r="G26" s="8"/>
      <c r="H26" s="8"/>
      <c r="I26" s="58"/>
      <c r="J26" s="58"/>
      <c r="K26" s="58"/>
      <c r="L26" s="31" t="str">
        <f t="shared" si="4"/>
        <v xml:space="preserve"> </v>
      </c>
    </row>
    <row r="27" spans="2:12">
      <c r="B27" s="58"/>
      <c r="C27" s="58"/>
      <c r="D27" s="58"/>
      <c r="E27" s="58"/>
      <c r="F27" s="7"/>
      <c r="G27" s="8"/>
      <c r="H27" s="8"/>
      <c r="I27" s="58"/>
      <c r="J27" s="58"/>
      <c r="K27" s="58"/>
      <c r="L27" s="31" t="str">
        <f t="shared" si="4"/>
        <v xml:space="preserve"> </v>
      </c>
    </row>
    <row r="28" spans="2:12">
      <c r="B28" s="58"/>
      <c r="C28" s="58"/>
      <c r="D28" s="58"/>
      <c r="E28" s="58"/>
      <c r="F28" s="7"/>
      <c r="G28" s="8"/>
      <c r="H28" s="8"/>
      <c r="I28" s="58"/>
      <c r="J28" s="58"/>
      <c r="K28" s="58"/>
      <c r="L28" s="31" t="str">
        <f t="shared" si="4"/>
        <v xml:space="preserve"> </v>
      </c>
    </row>
    <row r="29" spans="2:12">
      <c r="B29" s="58"/>
      <c r="C29" s="58"/>
      <c r="D29" s="58"/>
      <c r="E29" s="58"/>
      <c r="F29" s="7"/>
      <c r="G29" s="8"/>
      <c r="H29" s="8"/>
      <c r="I29" s="58"/>
      <c r="J29" s="58"/>
      <c r="K29" s="58"/>
      <c r="L29" s="31" t="str">
        <f t="shared" si="4"/>
        <v xml:space="preserve"> </v>
      </c>
    </row>
    <row r="30" spans="2:12">
      <c r="B30" s="58"/>
      <c r="C30" s="58"/>
      <c r="D30" s="58"/>
      <c r="E30" s="58"/>
      <c r="F30" s="7"/>
      <c r="G30" s="8"/>
      <c r="H30" s="8"/>
      <c r="I30" s="58"/>
      <c r="J30" s="58"/>
      <c r="K30" s="58"/>
      <c r="L30" s="31" t="str">
        <f t="shared" si="4"/>
        <v xml:space="preserve"> </v>
      </c>
    </row>
    <row r="31" spans="2:12">
      <c r="B31" s="58"/>
      <c r="C31" s="58"/>
      <c r="D31" s="58"/>
      <c r="E31" s="58"/>
      <c r="F31" s="7"/>
      <c r="G31" s="8"/>
      <c r="H31" s="8"/>
      <c r="I31" s="58"/>
      <c r="J31" s="58"/>
      <c r="K31" s="58"/>
      <c r="L31" s="31" t="str">
        <f t="shared" si="4"/>
        <v xml:space="preserve"> </v>
      </c>
    </row>
    <row r="32" spans="2:12">
      <c r="B32" s="58"/>
      <c r="C32" s="58"/>
      <c r="D32" s="58"/>
      <c r="E32" s="58"/>
      <c r="F32" s="7"/>
      <c r="G32" s="8"/>
      <c r="H32" s="8"/>
      <c r="I32" s="58"/>
      <c r="J32" s="58"/>
      <c r="K32" s="58"/>
      <c r="L32" s="31" t="str">
        <f t="shared" si="4"/>
        <v xml:space="preserve"> </v>
      </c>
    </row>
    <row r="33" spans="2:20">
      <c r="B33" s="58"/>
      <c r="C33" s="58"/>
      <c r="D33" s="58"/>
      <c r="E33" s="58"/>
      <c r="F33" s="7"/>
      <c r="G33" s="8"/>
      <c r="H33" s="8"/>
      <c r="I33" s="58"/>
      <c r="J33" s="58"/>
      <c r="K33" s="58"/>
      <c r="L33" s="31" t="str">
        <f t="shared" si="4"/>
        <v xml:space="preserve"> </v>
      </c>
    </row>
    <row r="34" spans="2:20">
      <c r="B34" s="58"/>
      <c r="C34" s="58"/>
      <c r="D34" s="58"/>
      <c r="E34" s="58"/>
      <c r="F34" s="7"/>
      <c r="G34" s="8"/>
      <c r="H34" s="8"/>
      <c r="I34" s="58"/>
      <c r="J34" s="58"/>
      <c r="K34" s="58"/>
      <c r="L34" s="31" t="str">
        <f t="shared" si="4"/>
        <v xml:space="preserve"> </v>
      </c>
    </row>
    <row r="35" spans="2:20">
      <c r="B35" s="58"/>
      <c r="C35" s="58"/>
      <c r="D35" s="58"/>
      <c r="E35" s="58"/>
      <c r="F35" s="7"/>
      <c r="G35" s="8"/>
      <c r="H35" s="8"/>
      <c r="I35" s="58"/>
      <c r="J35" s="58"/>
      <c r="K35" s="58"/>
      <c r="L35" s="31" t="str">
        <f t="shared" si="4"/>
        <v xml:space="preserve"> </v>
      </c>
    </row>
    <row r="36" spans="2:20">
      <c r="B36" s="58"/>
      <c r="C36" s="58"/>
      <c r="D36" s="58"/>
      <c r="E36" s="58"/>
      <c r="F36" s="7"/>
      <c r="G36" s="8"/>
      <c r="H36" s="8"/>
      <c r="I36" s="58"/>
      <c r="J36" s="58"/>
      <c r="K36" s="58"/>
      <c r="L36" s="31" t="str">
        <f t="shared" si="4"/>
        <v xml:space="preserve"> </v>
      </c>
    </row>
    <row r="37" spans="2:20">
      <c r="B37" s="58"/>
      <c r="C37" s="58"/>
      <c r="D37" s="58"/>
      <c r="E37" s="58"/>
      <c r="F37" s="7"/>
      <c r="G37" s="8"/>
      <c r="H37" s="8"/>
      <c r="I37" s="58"/>
      <c r="J37" s="58"/>
      <c r="K37" s="58"/>
      <c r="L37" s="31" t="str">
        <f t="shared" si="4"/>
        <v xml:space="preserve"> </v>
      </c>
    </row>
    <row r="38" spans="2:20">
      <c r="B38" s="58"/>
      <c r="C38" s="58"/>
      <c r="D38" s="58"/>
      <c r="E38" s="58"/>
      <c r="F38" s="7"/>
      <c r="G38" s="8"/>
      <c r="H38" s="8"/>
      <c r="I38" s="58"/>
      <c r="J38" s="58"/>
      <c r="K38" s="58"/>
      <c r="L38" s="31" t="str">
        <f t="shared" si="4"/>
        <v xml:space="preserve"> </v>
      </c>
    </row>
    <row r="39" spans="2:20">
      <c r="B39" s="58"/>
      <c r="C39" s="58"/>
      <c r="D39" s="58"/>
      <c r="E39" s="58"/>
      <c r="F39" s="7"/>
      <c r="G39" s="8"/>
      <c r="H39" s="8"/>
      <c r="I39" s="58"/>
      <c r="J39" s="58"/>
      <c r="K39" s="58"/>
      <c r="L39" s="31" t="str">
        <f t="shared" si="4"/>
        <v xml:space="preserve"> </v>
      </c>
    </row>
    <row r="40" spans="2:20">
      <c r="B40" s="58"/>
      <c r="C40" s="58"/>
      <c r="D40" s="58"/>
      <c r="E40" s="58"/>
      <c r="F40" s="7"/>
      <c r="G40" s="8"/>
      <c r="H40" s="8"/>
      <c r="I40" s="58"/>
      <c r="J40" s="58"/>
      <c r="K40" s="58"/>
      <c r="L40" s="31" t="str">
        <f t="shared" si="4"/>
        <v xml:space="preserve"> </v>
      </c>
    </row>
    <row r="41" spans="2:20">
      <c r="B41" s="58"/>
      <c r="C41" s="58"/>
      <c r="D41" s="58"/>
      <c r="E41" s="58"/>
      <c r="F41" s="7"/>
      <c r="G41" s="8"/>
      <c r="H41" s="8"/>
      <c r="I41" s="58"/>
      <c r="J41" s="58"/>
      <c r="K41" s="58"/>
      <c r="L41" s="31" t="str">
        <f t="shared" si="4"/>
        <v xml:space="preserve"> </v>
      </c>
    </row>
    <row r="42" spans="2:20">
      <c r="B42" s="9"/>
      <c r="C42" s="9"/>
      <c r="D42" s="9"/>
      <c r="E42" s="9"/>
      <c r="F42" s="9"/>
      <c r="G42" s="9"/>
      <c r="H42" s="9"/>
      <c r="I42" s="9"/>
      <c r="J42" s="9"/>
    </row>
    <row r="43" spans="2:20" ht="15.75" thickBot="1">
      <c r="B43" s="12" t="s">
        <v>7</v>
      </c>
      <c r="C43" s="13"/>
      <c r="D43" s="13"/>
      <c r="E43" s="14"/>
      <c r="F43" s="14"/>
      <c r="G43" s="14"/>
      <c r="H43" s="14"/>
      <c r="I43" s="14"/>
      <c r="J43" s="14"/>
      <c r="K43" s="14"/>
    </row>
    <row r="44" spans="2:20">
      <c r="B44" s="32"/>
      <c r="C44" s="33"/>
      <c r="D44" s="33"/>
      <c r="E44" s="9"/>
      <c r="F44" s="9"/>
      <c r="G44" s="9"/>
      <c r="H44" s="9"/>
      <c r="I44" s="9"/>
      <c r="J44" s="9"/>
      <c r="K44" s="9"/>
    </row>
    <row r="45" spans="2:20">
      <c r="B45" s="10" t="s">
        <v>23</v>
      </c>
      <c r="C45" s="9"/>
      <c r="D45" s="9"/>
      <c r="E45" s="9"/>
      <c r="F45" s="28"/>
      <c r="G45" s="28"/>
      <c r="H45" s="28"/>
      <c r="I45" s="28"/>
      <c r="J45" s="28"/>
      <c r="K45" s="28"/>
      <c r="L45" s="16"/>
      <c r="N45" s="28"/>
      <c r="O45" s="28"/>
      <c r="P45" s="28"/>
      <c r="Q45" s="28"/>
      <c r="R45" s="28"/>
      <c r="S45" s="28"/>
      <c r="T45" s="21"/>
    </row>
    <row r="46" spans="2:20">
      <c r="B46" s="56" t="s">
        <v>10</v>
      </c>
      <c r="C46" s="56"/>
      <c r="D46" s="56"/>
      <c r="E46" s="56"/>
      <c r="F46" s="56"/>
      <c r="G46" s="56"/>
      <c r="H46" s="56"/>
      <c r="I46" s="56"/>
      <c r="J46" s="56"/>
      <c r="K46" s="56"/>
      <c r="L46" s="16" t="str">
        <f>IF(B46="-","Verplicht Veld!","")</f>
        <v>Verplicht Veld!</v>
      </c>
      <c r="N46" s="28"/>
      <c r="O46" s="28"/>
      <c r="P46" s="28"/>
      <c r="Q46" s="28"/>
      <c r="R46" s="28"/>
      <c r="S46" s="28"/>
      <c r="T46" s="21"/>
    </row>
    <row r="47" spans="2:20">
      <c r="B47" s="56"/>
      <c r="C47" s="56"/>
      <c r="D47" s="56"/>
      <c r="E47" s="56"/>
      <c r="F47" s="56"/>
      <c r="G47" s="56"/>
      <c r="H47" s="56"/>
      <c r="I47" s="56"/>
      <c r="J47" s="56"/>
      <c r="K47" s="56"/>
      <c r="L47" s="16"/>
      <c r="N47" s="28"/>
      <c r="O47" s="28"/>
      <c r="P47" s="28"/>
      <c r="Q47" s="28"/>
      <c r="R47" s="28"/>
      <c r="S47" s="28"/>
      <c r="T47" s="21"/>
    </row>
    <row r="48" spans="2:20">
      <c r="B48" s="9"/>
      <c r="C48" s="9"/>
      <c r="D48" s="9"/>
      <c r="E48" s="9"/>
      <c r="F48" s="33"/>
      <c r="G48" s="33"/>
      <c r="H48" s="33"/>
      <c r="I48" s="33"/>
      <c r="J48" s="33"/>
      <c r="K48" s="33"/>
    </row>
    <row r="49" spans="2:12">
      <c r="B49" s="33" t="str">
        <f>IF(B46="-","",IF(B46=Lijst!A2,"Certificaathouder van de vaste locatie:",IF(B46=Lijst!A4,"Certificaathouder van de vaste locatie:","Certificaathouder van de mobiele installatie die op de werf komt breken:")))</f>
        <v/>
      </c>
      <c r="C49" s="33"/>
      <c r="D49" s="33"/>
      <c r="E49" s="33"/>
      <c r="F49" s="33"/>
      <c r="G49" s="33"/>
      <c r="H49" s="33"/>
      <c r="I49" s="33"/>
      <c r="J49" s="33"/>
      <c r="K49" s="33"/>
    </row>
    <row r="50" spans="2:12">
      <c r="B50" s="26" t="str">
        <f>IF($B$46&lt;&gt;"-","      - naam breker","")</f>
        <v/>
      </c>
      <c r="D50" s="9"/>
      <c r="E50" s="9"/>
      <c r="F50" s="27" t="str">
        <f>IF($B$46&lt;&gt;"-",": ","")</f>
        <v/>
      </c>
      <c r="G50" s="53"/>
      <c r="H50" s="53"/>
      <c r="I50" s="53"/>
      <c r="J50" s="53"/>
      <c r="K50" s="53"/>
      <c r="L50" s="16" t="str">
        <f>IF($B$46="-","",IF(G50="","Verplicht Veld!",""))</f>
        <v/>
      </c>
    </row>
    <row r="51" spans="2:12">
      <c r="B51" s="26" t="str">
        <f>IF($B$46&lt;&gt;"-","      - straat + nr","")</f>
        <v/>
      </c>
      <c r="C51" s="9"/>
      <c r="D51" s="9"/>
      <c r="E51" s="9"/>
      <c r="F51" s="27" t="str">
        <f>IF($B$46&lt;&gt;"-",": ","")</f>
        <v/>
      </c>
      <c r="G51" s="53"/>
      <c r="H51" s="53"/>
      <c r="I51" s="53"/>
      <c r="J51" s="53"/>
      <c r="K51" s="53"/>
      <c r="L51" s="16" t="str">
        <f>IF($B$46="-","",IF(G51="","Verplicht Veld!",""))</f>
        <v/>
      </c>
    </row>
    <row r="52" spans="2:12">
      <c r="B52" s="26" t="str">
        <f>IF($B$46&lt;&gt;"-","      - postcode","")</f>
        <v/>
      </c>
      <c r="C52" s="9"/>
      <c r="D52" s="9"/>
      <c r="E52" s="9"/>
      <c r="F52" s="27" t="str">
        <f>IF($B$46&lt;&gt;"-",": ","")</f>
        <v/>
      </c>
      <c r="G52" s="53"/>
      <c r="H52" s="53"/>
      <c r="I52" s="53"/>
      <c r="J52" s="53"/>
      <c r="K52" s="53"/>
      <c r="L52" s="16" t="str">
        <f>IF($B$46="-","",IF(G52="","Verplicht Veld!",""))</f>
        <v/>
      </c>
    </row>
    <row r="53" spans="2:12">
      <c r="B53" s="26" t="str">
        <f>IF($B$46&lt;&gt;"-","      - gemeente","")</f>
        <v/>
      </c>
      <c r="C53" s="9"/>
      <c r="D53" s="9"/>
      <c r="E53" s="9"/>
      <c r="F53" s="27" t="str">
        <f>IF($B$46&lt;&gt;"-",": ","")</f>
        <v/>
      </c>
      <c r="G53" s="53"/>
      <c r="H53" s="53"/>
      <c r="I53" s="53"/>
      <c r="J53" s="53"/>
      <c r="K53" s="53"/>
      <c r="L53" s="16" t="str">
        <f>IF($B$46="-","",IF(G53="","Verplicht Veld!",""))</f>
        <v/>
      </c>
    </row>
    <row r="54" spans="2:12">
      <c r="B54" s="26" t="str">
        <f>IF($B$46&lt;&gt;"-","      - nr. certificaat","")</f>
        <v/>
      </c>
      <c r="C54" s="9"/>
      <c r="D54" s="9"/>
      <c r="E54" s="9"/>
      <c r="F54" s="27" t="str">
        <f>IF($B$46&lt;&gt;"-",": ","")</f>
        <v/>
      </c>
      <c r="G54" s="53"/>
      <c r="H54" s="53"/>
      <c r="I54" s="53"/>
      <c r="J54" s="53"/>
      <c r="K54" s="53"/>
      <c r="L54" s="16" t="str">
        <f>IF($B$46="-","",IF(G54="","Verplicht Veld!",""))</f>
        <v/>
      </c>
    </row>
    <row r="55" spans="2:12">
      <c r="B55" s="26"/>
      <c r="C55" s="9"/>
      <c r="D55" s="9"/>
      <c r="E55" s="9"/>
      <c r="F55" s="27"/>
      <c r="G55" s="28"/>
      <c r="H55" s="28"/>
      <c r="I55" s="28"/>
      <c r="J55" s="28"/>
      <c r="K55" s="28"/>
      <c r="L55" s="16"/>
    </row>
    <row r="56" spans="2:12">
      <c r="B56" s="34" t="str">
        <f>IF(OR($B$46=Lijst!$A$2,$B$46=Lijst!$A$3),"Gegevens grondwerker:",IF($B$46=Lijst!$A$4,"Gegevens TOP/CGR:",""))</f>
        <v/>
      </c>
      <c r="C56" s="34"/>
      <c r="D56" s="34"/>
      <c r="E56" s="34"/>
      <c r="F56" s="34"/>
      <c r="G56" s="34"/>
      <c r="H56" s="34"/>
      <c r="I56" s="34"/>
      <c r="J56" s="34"/>
      <c r="K56" s="34"/>
      <c r="L56" s="16"/>
    </row>
    <row r="57" spans="2:12">
      <c r="B57" s="26" t="str">
        <f>IF(B46&lt;&gt;"-","      - bedrijfsnaam","")</f>
        <v/>
      </c>
      <c r="C57" s="9"/>
      <c r="D57" s="9"/>
      <c r="E57" s="9"/>
      <c r="F57" s="27" t="str">
        <f>IF(B57&lt;&gt;"",": ","")</f>
        <v/>
      </c>
      <c r="G57" s="53"/>
      <c r="H57" s="53"/>
      <c r="I57" s="53"/>
      <c r="J57" s="53"/>
      <c r="K57" s="53"/>
      <c r="L57" s="16" t="str">
        <f>IF($B$46="-","",IF(G57="","Verplicht Veld!",""))</f>
        <v/>
      </c>
    </row>
    <row r="58" spans="2:12">
      <c r="B58" s="26" t="str">
        <f>IF(B46&lt;&gt;"-","      - contactpersoon","")</f>
        <v/>
      </c>
      <c r="C58" s="9"/>
      <c r="D58" s="9"/>
      <c r="E58" s="9"/>
      <c r="F58" s="27" t="str">
        <f t="shared" ref="F58" si="5">IF(B58&lt;&gt;"",": ","")</f>
        <v/>
      </c>
      <c r="G58" s="53"/>
      <c r="H58" s="53"/>
      <c r="I58" s="53"/>
      <c r="J58" s="53"/>
      <c r="K58" s="53"/>
      <c r="L58" s="16" t="str">
        <f>IF($B$46="-","",IF(G58="","Verplicht Veld!",""))</f>
        <v/>
      </c>
    </row>
    <row r="59" spans="2:12">
      <c r="B59" s="26" t="str">
        <f>IF(B46&lt;&gt;"-","      - telefoon / email","")</f>
        <v/>
      </c>
      <c r="C59" s="9"/>
      <c r="D59" s="9"/>
      <c r="E59" s="9"/>
      <c r="F59" s="27" t="str">
        <f>IF(B59&lt;&gt;"",": ","")</f>
        <v/>
      </c>
      <c r="G59" s="53"/>
      <c r="H59" s="53"/>
      <c r="I59" s="53"/>
      <c r="J59" s="53"/>
      <c r="K59" s="53"/>
      <c r="L59" s="16" t="str">
        <f>IF($B$46="-","",IF(G59="","Verplicht Veld!",""))</f>
        <v/>
      </c>
    </row>
    <row r="60" spans="2:12">
      <c r="B60" s="26"/>
      <c r="C60" s="9"/>
      <c r="D60" s="9"/>
      <c r="E60" s="9"/>
      <c r="F60" s="9"/>
      <c r="G60" s="54"/>
      <c r="H60" s="54"/>
      <c r="I60" s="54"/>
      <c r="J60" s="54"/>
      <c r="K60" s="54"/>
    </row>
    <row r="61" spans="2:12">
      <c r="B61" s="34" t="str">
        <f>IF($B$46=Lijst!$A$3,"Locatie waar de breekactiviteiten zullen plaatsvinden (indien verschillend van plaats van herkomst, vb: terrein voor grondverbetering, W-TOP, ...):","")</f>
        <v/>
      </c>
      <c r="C61" s="34"/>
      <c r="D61" s="34"/>
      <c r="E61" s="34"/>
      <c r="F61" s="34"/>
      <c r="G61" s="34"/>
      <c r="H61" s="34"/>
      <c r="I61" s="34"/>
      <c r="J61" s="34"/>
      <c r="K61" s="34"/>
    </row>
    <row r="62" spans="2:12">
      <c r="B62" s="26" t="str">
        <f>IF($B$46=Lijst!$A$3,"      - straat + nr","")</f>
        <v/>
      </c>
      <c r="C62" s="9"/>
      <c r="D62" s="9"/>
      <c r="E62" s="9"/>
      <c r="F62" s="27" t="str">
        <f>IF(B62&lt;&gt;"",": ","")</f>
        <v/>
      </c>
      <c r="G62" s="53"/>
      <c r="H62" s="53"/>
      <c r="I62" s="53"/>
      <c r="J62" s="53"/>
      <c r="K62" s="53"/>
      <c r="L62" s="16" t="str">
        <f>IF($B$46="-","",IF(F62="","",IF(G62="","Verplicht Veld!","")))</f>
        <v/>
      </c>
    </row>
    <row r="63" spans="2:12">
      <c r="B63" s="26" t="str">
        <f>IF($B$46=Lijst!$A$3,"      - postcode","")</f>
        <v/>
      </c>
      <c r="C63" s="9"/>
      <c r="D63" s="9"/>
      <c r="E63" s="9"/>
      <c r="F63" s="27" t="str">
        <f t="shared" ref="F63:F64" si="6">IF(B63&lt;&gt;"",": ","")</f>
        <v/>
      </c>
      <c r="G63" s="53"/>
      <c r="H63" s="53"/>
      <c r="I63" s="53"/>
      <c r="J63" s="53"/>
      <c r="K63" s="53"/>
      <c r="L63" s="16" t="str">
        <f t="shared" ref="L63:L70" si="7">IF($B$46="-","",IF(F63="","",IF(G63="","Verplicht Veld!","")))</f>
        <v/>
      </c>
    </row>
    <row r="64" spans="2:12">
      <c r="B64" s="26" t="str">
        <f>IF($B$46=Lijst!$A$3,"      - gemeente","")</f>
        <v/>
      </c>
      <c r="C64" s="9"/>
      <c r="D64" s="9"/>
      <c r="E64" s="9"/>
      <c r="F64" s="27" t="str">
        <f t="shared" si="6"/>
        <v/>
      </c>
      <c r="G64" s="53"/>
      <c r="H64" s="53"/>
      <c r="I64" s="53"/>
      <c r="J64" s="53"/>
      <c r="K64" s="53"/>
      <c r="L64" s="16" t="str">
        <f t="shared" si="7"/>
        <v/>
      </c>
    </row>
    <row r="65" spans="2:12">
      <c r="B65" s="26"/>
      <c r="C65" s="9"/>
      <c r="D65" s="9"/>
      <c r="E65" s="9"/>
      <c r="F65" s="27"/>
      <c r="G65" s="54"/>
      <c r="H65" s="54"/>
      <c r="I65" s="54"/>
      <c r="J65" s="54"/>
      <c r="K65" s="54"/>
      <c r="L65" s="16" t="str">
        <f t="shared" si="7"/>
        <v/>
      </c>
    </row>
    <row r="66" spans="2:12">
      <c r="B66" s="35" t="str">
        <f>IF($B$46=Lijst!$A$4,"Nummer afvoerbatch:","")</f>
        <v/>
      </c>
      <c r="C66" s="9"/>
      <c r="D66" s="9"/>
      <c r="E66" s="9"/>
      <c r="F66" s="9"/>
      <c r="G66" s="54"/>
      <c r="H66" s="54"/>
      <c r="I66" s="54"/>
      <c r="J66" s="54"/>
      <c r="K66" s="54"/>
      <c r="L66" s="16"/>
    </row>
    <row r="67" spans="2:12">
      <c r="B67" s="26" t="str">
        <f>IF($B$46=Lijst!$A$4,"      - nummer","")</f>
        <v/>
      </c>
      <c r="C67" s="9"/>
      <c r="D67" s="9"/>
      <c r="E67" s="9"/>
      <c r="F67" s="27" t="str">
        <f>IF(B67&lt;&gt;"",": ","")</f>
        <v/>
      </c>
      <c r="G67" s="53"/>
      <c r="H67" s="53"/>
      <c r="I67" s="53"/>
      <c r="J67" s="53"/>
      <c r="K67" s="53"/>
      <c r="L67" s="16" t="str">
        <f t="shared" si="7"/>
        <v/>
      </c>
    </row>
    <row r="68" spans="2:12">
      <c r="B68" s="26"/>
      <c r="C68" s="9"/>
      <c r="D68" s="9"/>
      <c r="E68" s="9"/>
      <c r="F68" s="27"/>
      <c r="G68" s="54"/>
      <c r="H68" s="54"/>
      <c r="I68" s="54"/>
      <c r="J68" s="54"/>
      <c r="K68" s="54"/>
      <c r="L68" s="16"/>
    </row>
    <row r="69" spans="2:12">
      <c r="B69" s="35" t="str">
        <f>IF(B46="-","","Startdatum afvoer naar breker:")</f>
        <v/>
      </c>
      <c r="C69" s="9"/>
      <c r="D69" s="9"/>
      <c r="E69" s="9"/>
      <c r="F69" s="9"/>
      <c r="G69" s="54"/>
      <c r="H69" s="54"/>
      <c r="I69" s="54"/>
      <c r="J69" s="54"/>
      <c r="K69" s="54"/>
      <c r="L69" s="16"/>
    </row>
    <row r="70" spans="2:12">
      <c r="B70" s="26" t="str">
        <f>IF(B46&lt;&gt;"-","      - datum (dd/mm/jjjj)","")</f>
        <v/>
      </c>
      <c r="C70" s="9"/>
      <c r="D70" s="9"/>
      <c r="E70" s="9"/>
      <c r="F70" s="27" t="str">
        <f>IF(B70&lt;&gt;"",": ","")</f>
        <v/>
      </c>
      <c r="G70" s="53"/>
      <c r="H70" s="53"/>
      <c r="I70" s="53"/>
      <c r="J70" s="53"/>
      <c r="K70" s="53"/>
      <c r="L70" s="16" t="str">
        <f t="shared" si="7"/>
        <v/>
      </c>
    </row>
    <row r="71" spans="2:12">
      <c r="B71" s="26"/>
      <c r="C71" s="9"/>
      <c r="D71" s="9"/>
      <c r="E71" s="9"/>
      <c r="F71" s="27"/>
      <c r="G71" s="28"/>
      <c r="H71" s="28"/>
      <c r="I71" s="28"/>
      <c r="J71" s="28"/>
      <c r="K71" s="28"/>
      <c r="L71" s="16"/>
    </row>
    <row r="72" spans="2:12">
      <c r="B72" s="36" t="s">
        <v>8</v>
      </c>
      <c r="C72" s="37"/>
      <c r="D72" s="51"/>
      <c r="E72" s="51"/>
      <c r="F72" s="51"/>
      <c r="G72" s="51"/>
      <c r="H72" s="51"/>
      <c r="I72" s="51"/>
      <c r="J72" s="51"/>
      <c r="K72" s="51"/>
      <c r="L72" s="37"/>
    </row>
    <row r="73" spans="2:12">
      <c r="B73" s="37"/>
      <c r="C73" s="37"/>
      <c r="D73" s="51"/>
      <c r="E73" s="51"/>
      <c r="F73" s="51"/>
      <c r="G73" s="51"/>
      <c r="H73" s="51"/>
      <c r="I73" s="51"/>
      <c r="J73" s="51"/>
      <c r="K73" s="51"/>
      <c r="L73" s="37"/>
    </row>
    <row r="74" spans="2:12">
      <c r="B74" s="37"/>
      <c r="C74" s="37"/>
      <c r="D74" s="51"/>
      <c r="E74" s="51"/>
      <c r="F74" s="51"/>
      <c r="G74" s="51"/>
      <c r="H74" s="51"/>
      <c r="I74" s="51"/>
      <c r="J74" s="51"/>
      <c r="K74" s="51"/>
      <c r="L74" s="37"/>
    </row>
    <row r="75" spans="2:12">
      <c r="B75" s="38"/>
      <c r="C75" s="38"/>
      <c r="D75" s="51"/>
      <c r="E75" s="51"/>
      <c r="F75" s="51"/>
      <c r="G75" s="51"/>
      <c r="H75" s="51"/>
      <c r="I75" s="51"/>
      <c r="J75" s="51"/>
      <c r="K75" s="51"/>
    </row>
    <row r="76" spans="2:12">
      <c r="B76" s="22"/>
      <c r="C76" s="22"/>
      <c r="D76" s="51"/>
      <c r="E76" s="51"/>
      <c r="F76" s="51"/>
      <c r="G76" s="51"/>
      <c r="H76" s="51"/>
      <c r="I76" s="51"/>
      <c r="J76" s="51"/>
      <c r="K76" s="51"/>
    </row>
    <row r="77" spans="2:12">
      <c r="B77" s="39"/>
    </row>
    <row r="78" spans="2:12">
      <c r="B78" s="10" t="s">
        <v>30</v>
      </c>
      <c r="I78" s="66" t="s">
        <v>29</v>
      </c>
      <c r="J78" s="66"/>
      <c r="K78" s="66"/>
    </row>
    <row r="79" spans="2:12">
      <c r="B79" s="50" t="s">
        <v>31</v>
      </c>
      <c r="C79" s="50"/>
      <c r="D79" s="50"/>
      <c r="E79" s="50"/>
      <c r="F79" s="50"/>
      <c r="G79" s="50"/>
      <c r="H79" s="50"/>
      <c r="I79" s="50"/>
      <c r="J79" s="50"/>
      <c r="K79" s="50"/>
    </row>
    <row r="80" spans="2:12" ht="15" customHeight="1">
      <c r="B80" s="50"/>
      <c r="C80" s="50"/>
      <c r="D80" s="50"/>
      <c r="E80" s="50"/>
      <c r="F80" s="50"/>
      <c r="G80" s="50"/>
      <c r="H80" s="50"/>
      <c r="I80" s="50"/>
      <c r="J80" s="50"/>
      <c r="K80" s="50"/>
      <c r="L80" s="40"/>
    </row>
    <row r="81" spans="2:12">
      <c r="B81" s="40"/>
      <c r="C81" s="40"/>
      <c r="D81" s="40"/>
      <c r="E81" s="40"/>
      <c r="F81" s="40"/>
      <c r="G81" s="40"/>
      <c r="H81" s="40"/>
      <c r="I81" s="40"/>
      <c r="J81" s="40"/>
      <c r="K81" s="40"/>
      <c r="L81" s="40"/>
    </row>
    <row r="82" spans="2:12" ht="15" customHeight="1">
      <c r="B82" s="41"/>
      <c r="C82" s="41"/>
      <c r="D82" s="41"/>
      <c r="E82" s="41"/>
      <c r="F82" s="41"/>
      <c r="G82" s="41"/>
      <c r="H82" s="41"/>
      <c r="I82" s="41"/>
      <c r="J82" s="41"/>
      <c r="K82" s="41"/>
      <c r="L82" s="41"/>
    </row>
    <row r="83" spans="2:12">
      <c r="B83" s="42"/>
    </row>
    <row r="84" spans="2:12" ht="15" customHeight="1">
      <c r="B84" s="40"/>
      <c r="C84" s="40"/>
      <c r="D84" s="40"/>
      <c r="E84" s="40"/>
      <c r="F84" s="40"/>
      <c r="G84" s="40"/>
      <c r="H84" s="40"/>
      <c r="I84" s="40"/>
      <c r="J84" s="40"/>
      <c r="K84" s="40"/>
      <c r="L84" s="40"/>
    </row>
    <row r="85" spans="2:12">
      <c r="B85" s="40"/>
      <c r="C85" s="40"/>
      <c r="D85" s="40"/>
      <c r="E85" s="40"/>
      <c r="F85" s="40"/>
      <c r="G85" s="40"/>
      <c r="H85" s="40"/>
      <c r="I85" s="40"/>
      <c r="J85" s="40"/>
      <c r="K85" s="40"/>
      <c r="L85" s="40"/>
    </row>
    <row r="86" spans="2:12">
      <c r="B86" s="40"/>
      <c r="C86" s="40"/>
      <c r="D86" s="40"/>
      <c r="E86" s="40"/>
      <c r="F86" s="40"/>
      <c r="G86" s="40"/>
      <c r="H86" s="40"/>
      <c r="I86" s="40"/>
      <c r="J86" s="40"/>
      <c r="K86" s="40"/>
      <c r="L86" s="40"/>
    </row>
    <row r="87" spans="2:12">
      <c r="B87" s="40"/>
      <c r="C87" s="40"/>
      <c r="D87" s="40"/>
      <c r="E87" s="40"/>
      <c r="F87" s="40"/>
      <c r="G87" s="40"/>
      <c r="H87" s="40"/>
      <c r="I87" s="40"/>
      <c r="J87" s="40"/>
      <c r="K87" s="40"/>
      <c r="L87" s="40"/>
    </row>
    <row r="88" spans="2:12">
      <c r="B88" s="40"/>
      <c r="C88" s="40"/>
      <c r="D88" s="40"/>
      <c r="E88" s="40"/>
      <c r="F88" s="40"/>
      <c r="G88" s="40"/>
      <c r="H88" s="40"/>
      <c r="I88" s="40"/>
      <c r="J88" s="40"/>
      <c r="K88" s="40"/>
      <c r="L88" s="40"/>
    </row>
    <row r="89" spans="2:12">
      <c r="B89" s="40"/>
      <c r="C89" s="40"/>
      <c r="D89" s="40"/>
      <c r="E89" s="40"/>
      <c r="F89" s="40"/>
      <c r="G89" s="40"/>
      <c r="H89" s="40"/>
      <c r="I89" s="40"/>
      <c r="J89" s="40"/>
      <c r="K89" s="40"/>
      <c r="L89" s="40"/>
    </row>
  </sheetData>
  <sheetProtection algorithmName="SHA-512" hashValue="K4jhtOCl+Sxn5LnsF8mlBY+dH/WvIngQNrXc0inNyA6Kx4tKGtkol34W5YvuiOlFAtOyPjBYovzY+N1vQB5CQA==" saltValue="lgmHzBdMEgzBZrFyTZETOg==" spinCount="100000" sheet="1" objects="1" scenarios="1" selectLockedCells="1"/>
  <customSheetViews>
    <customSheetView guid="{8017C476-B132-44BE-848A-B0AFF19B0024}" scale="85" showPageBreaks="1" view="pageLayout">
      <selection activeCell="K53" sqref="A1:K53"/>
      <pageMargins left="1.2254901960784314E-2" right="0.35539215686274511" top="1.0416666666666666E-2" bottom="0.5625" header="0.3" footer="0.3"/>
      <pageSetup paperSize="9" orientation="portrait" r:id="rId1"/>
      <headerFooter>
        <oddFooter>&amp;C&amp;6&amp;K008022Grondwijzer vzw Polderdijkweg 16 2030 Antwerpen I tel. 03 545 87 58 I fax 03 545 87 39 I www.grondwijzer.be I grondwijzer@grondwijzer.be | BE 0864.015.820 | reknr: BE97 552-3314200-49</oddFooter>
      </headerFooter>
    </customSheetView>
  </customSheetViews>
  <mergeCells count="98">
    <mergeCell ref="D31:E31"/>
    <mergeCell ref="I78:K78"/>
    <mergeCell ref="G64:K64"/>
    <mergeCell ref="E2:L2"/>
    <mergeCell ref="B30:C30"/>
    <mergeCell ref="B31:C31"/>
    <mergeCell ref="B28:C28"/>
    <mergeCell ref="B29:C29"/>
    <mergeCell ref="D28:E28"/>
    <mergeCell ref="B23:C23"/>
    <mergeCell ref="G6:K6"/>
    <mergeCell ref="D23:E23"/>
    <mergeCell ref="D24:E24"/>
    <mergeCell ref="D25:E25"/>
    <mergeCell ref="D26:E26"/>
    <mergeCell ref="D27:E27"/>
    <mergeCell ref="D29:E29"/>
    <mergeCell ref="D30:E30"/>
    <mergeCell ref="B26:C26"/>
    <mergeCell ref="B27:C27"/>
    <mergeCell ref="B11:D11"/>
    <mergeCell ref="B22:C22"/>
    <mergeCell ref="D22:E22"/>
    <mergeCell ref="G7:K7"/>
    <mergeCell ref="G8:K8"/>
    <mergeCell ref="G10:K10"/>
    <mergeCell ref="B24:C24"/>
    <mergeCell ref="B25:C25"/>
    <mergeCell ref="G9:K9"/>
    <mergeCell ref="B21:C21"/>
    <mergeCell ref="D21:E21"/>
    <mergeCell ref="I21:K21"/>
    <mergeCell ref="I22:K22"/>
    <mergeCell ref="B17:K19"/>
    <mergeCell ref="B32:C32"/>
    <mergeCell ref="D32:E32"/>
    <mergeCell ref="I32:K32"/>
    <mergeCell ref="B33:C33"/>
    <mergeCell ref="D33:E33"/>
    <mergeCell ref="I33:K33"/>
    <mergeCell ref="I23:K23"/>
    <mergeCell ref="I24:K24"/>
    <mergeCell ref="I25:K25"/>
    <mergeCell ref="I26:K26"/>
    <mergeCell ref="I27:K27"/>
    <mergeCell ref="I28:K28"/>
    <mergeCell ref="I29:K29"/>
    <mergeCell ref="I30:K30"/>
    <mergeCell ref="I31:K31"/>
    <mergeCell ref="B34:C34"/>
    <mergeCell ref="D34:E34"/>
    <mergeCell ref="I34:K34"/>
    <mergeCell ref="B35:C35"/>
    <mergeCell ref="D35:E35"/>
    <mergeCell ref="I35:K35"/>
    <mergeCell ref="B36:C36"/>
    <mergeCell ref="D36:E36"/>
    <mergeCell ref="I36:K36"/>
    <mergeCell ref="B37:C37"/>
    <mergeCell ref="D37:E37"/>
    <mergeCell ref="I37:K37"/>
    <mergeCell ref="B38:C38"/>
    <mergeCell ref="D38:E38"/>
    <mergeCell ref="I38:K38"/>
    <mergeCell ref="B39:C39"/>
    <mergeCell ref="D39:E39"/>
    <mergeCell ref="I39:K39"/>
    <mergeCell ref="G58:K58"/>
    <mergeCell ref="G52:K52"/>
    <mergeCell ref="G63:K63"/>
    <mergeCell ref="B40:C40"/>
    <mergeCell ref="D40:E40"/>
    <mergeCell ref="I40:K40"/>
    <mergeCell ref="B41:C41"/>
    <mergeCell ref="D41:E41"/>
    <mergeCell ref="I41:K41"/>
    <mergeCell ref="G59:K59"/>
    <mergeCell ref="G50:K50"/>
    <mergeCell ref="G51:K51"/>
    <mergeCell ref="G53:K53"/>
    <mergeCell ref="G54:K54"/>
    <mergeCell ref="G62:K62"/>
    <mergeCell ref="B79:K80"/>
    <mergeCell ref="D72:K76"/>
    <mergeCell ref="E3:L3"/>
    <mergeCell ref="G67:K67"/>
    <mergeCell ref="G70:K70"/>
    <mergeCell ref="G60:K60"/>
    <mergeCell ref="G65:K65"/>
    <mergeCell ref="G68:K68"/>
    <mergeCell ref="G69:K69"/>
    <mergeCell ref="B12:D12"/>
    <mergeCell ref="B46:K47"/>
    <mergeCell ref="G66:K66"/>
    <mergeCell ref="G11:K11"/>
    <mergeCell ref="G12:K12"/>
    <mergeCell ref="G13:K13"/>
    <mergeCell ref="G57:K57"/>
  </mergeCells>
  <conditionalFormatting sqref="B22:C31">
    <cfRule type="expression" dxfId="6" priority="20">
      <formula>IF(NOT(AND(ISNUMBER(B22),LEN(B22)=6)),TRUE,FALSE)</formula>
    </cfRule>
  </conditionalFormatting>
  <conditionalFormatting sqref="H22:H31">
    <cfRule type="expression" dxfId="5" priority="19">
      <formula>H22&lt;&gt;1</formula>
    </cfRule>
  </conditionalFormatting>
  <conditionalFormatting sqref="B32:C41">
    <cfRule type="expression" dxfId="4" priority="18">
      <formula>IF(NOT(AND(ISNUMBER(B32),LEN(B32)=6)),TRUE,FALSE)</formula>
    </cfRule>
  </conditionalFormatting>
  <conditionalFormatting sqref="H32:H41">
    <cfRule type="expression" dxfId="3" priority="17">
      <formula>H32&lt;&gt;1</formula>
    </cfRule>
  </conditionalFormatting>
  <conditionalFormatting sqref="G50:K54">
    <cfRule type="expression" dxfId="2" priority="7">
      <formula>$B$46&lt;&gt;"-"</formula>
    </cfRule>
  </conditionalFormatting>
  <conditionalFormatting sqref="G57:K57">
    <cfRule type="expression" dxfId="1" priority="6">
      <formula>F57&lt;&gt;""</formula>
    </cfRule>
  </conditionalFormatting>
  <conditionalFormatting sqref="G58:K60 G62:K70">
    <cfRule type="expression" dxfId="0" priority="1">
      <formula>F58&lt;&gt;""</formula>
    </cfRule>
  </conditionalFormatting>
  <dataValidations disablePrompts="1" count="3">
    <dataValidation type="list" allowBlank="1" showInputMessage="1" showErrorMessage="1" sqref="G22:G41">
      <formula1>"0,1,2,9"</formula1>
    </dataValidation>
    <dataValidation type="list" allowBlank="1" showInputMessage="1" showErrorMessage="1" sqref="H22:H41">
      <formula1>"0,1,9"</formula1>
    </dataValidation>
    <dataValidation type="list" allowBlank="1" showInputMessage="1" showErrorMessage="1" sqref="F22:F41">
      <formula1>"0,2,3,4,5,7,9"</formula1>
    </dataValidation>
  </dataValidations>
  <hyperlinks>
    <hyperlink ref="I78" r:id="rId2"/>
  </hyperlinks>
  <pageMargins left="1.2254901960784314E-2" right="0.35539215686274511" top="1.0416666666666666E-2" bottom="0.5625" header="0.3" footer="0.3"/>
  <pageSetup paperSize="9" orientation="portrait" r:id="rId3"/>
  <headerFooter>
    <oddFooter>&amp;C&amp;6&amp;K008022Grondwijzer vzw Polderdijkweg 16 2030 Antwerpen I tel. 03 545 87 58 I fax 03 545 87 39 I www.grondwijzer.be I grondwijzer@grondwijzer.be | BE 0864.015.820 | reknr: BE97 552-3314200-49</oddFooter>
  </headerFooter>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Lijst!$A$1:$A$4</xm:f>
          </x14:formula1>
          <xm:sqref>B46 O45:S47 N46:N47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5" sqref="C5"/>
    </sheetView>
  </sheetViews>
  <sheetFormatPr defaultRowHeight="15"/>
  <cols>
    <col min="1" max="1" width="10.7109375" bestFit="1" customWidth="1"/>
    <col min="2" max="2" width="23.7109375" bestFit="1" customWidth="1"/>
  </cols>
  <sheetData>
    <row r="1" spans="1:2" s="2" customFormat="1">
      <c r="A1" s="2" t="s">
        <v>175</v>
      </c>
      <c r="B1" s="2" t="s">
        <v>176</v>
      </c>
    </row>
    <row r="2" spans="1:2">
      <c r="A2" s="5">
        <v>43336</v>
      </c>
      <c r="B2"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sheetData>
    <row r="1" spans="1:1">
      <c r="A1" t="s">
        <v>10</v>
      </c>
    </row>
    <row r="2" spans="1:1">
      <c r="A2" t="s">
        <v>25</v>
      </c>
    </row>
    <row r="3" spans="1:1">
      <c r="A3" t="s">
        <v>24</v>
      </c>
    </row>
    <row r="4" spans="1:1">
      <c r="A4"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
  <sheetViews>
    <sheetView workbookViewId="0">
      <selection activeCell="DZ7" sqref="DZ7"/>
    </sheetView>
  </sheetViews>
  <sheetFormatPr defaultRowHeight="15"/>
  <cols>
    <col min="1" max="12" width="9.140625" style="6"/>
    <col min="13" max="13" width="10.7109375" style="6" bestFit="1" customWidth="1"/>
    <col min="14" max="37" width="9.140625" style="6"/>
    <col min="38" max="38" width="10.7109375" style="6" customWidth="1"/>
    <col min="39" max="62" width="9.140625" style="6"/>
    <col min="63" max="63" width="16.28515625" style="6" bestFit="1" customWidth="1"/>
    <col min="64" max="16384" width="9.140625" style="6"/>
  </cols>
  <sheetData>
    <row r="1" spans="1:144" s="43" customFormat="1">
      <c r="A1" s="43" t="s">
        <v>2</v>
      </c>
      <c r="B1" s="47" t="s">
        <v>32</v>
      </c>
      <c r="C1" s="47" t="s">
        <v>33</v>
      </c>
      <c r="D1" s="48" t="s">
        <v>34</v>
      </c>
      <c r="E1" s="48" t="s">
        <v>35</v>
      </c>
      <c r="F1" s="47" t="s">
        <v>36</v>
      </c>
      <c r="G1" s="47" t="s">
        <v>37</v>
      </c>
      <c r="H1" s="47" t="s">
        <v>38</v>
      </c>
      <c r="I1" s="47" t="s">
        <v>39</v>
      </c>
      <c r="J1" s="3" t="s">
        <v>41</v>
      </c>
      <c r="K1" s="44" t="s">
        <v>44</v>
      </c>
      <c r="L1" s="44" t="s">
        <v>40</v>
      </c>
      <c r="M1" s="44" t="s">
        <v>45</v>
      </c>
      <c r="N1" s="44" t="s">
        <v>46</v>
      </c>
      <c r="O1" s="44" t="s">
        <v>47</v>
      </c>
      <c r="P1" s="44" t="s">
        <v>48</v>
      </c>
      <c r="Q1" s="44" t="s">
        <v>49</v>
      </c>
      <c r="R1" s="44" t="s">
        <v>42</v>
      </c>
      <c r="S1" s="44" t="s">
        <v>50</v>
      </c>
      <c r="T1" s="44" t="s">
        <v>51</v>
      </c>
      <c r="U1" s="44" t="s">
        <v>52</v>
      </c>
      <c r="V1" s="44" t="s">
        <v>53</v>
      </c>
      <c r="W1" s="44" t="s">
        <v>54</v>
      </c>
      <c r="X1" s="44" t="s">
        <v>43</v>
      </c>
      <c r="Y1" s="44" t="s">
        <v>55</v>
      </c>
      <c r="Z1" s="44" t="s">
        <v>56</v>
      </c>
      <c r="AA1" s="44" t="s">
        <v>57</v>
      </c>
      <c r="AB1" s="44" t="s">
        <v>58</v>
      </c>
      <c r="AC1" s="44" t="s">
        <v>59</v>
      </c>
      <c r="AD1" s="44" t="s">
        <v>60</v>
      </c>
      <c r="AE1" s="44" t="s">
        <v>61</v>
      </c>
      <c r="AF1" s="44" t="s">
        <v>62</v>
      </c>
      <c r="AG1" s="44" t="s">
        <v>63</v>
      </c>
      <c r="AH1" s="44" t="s">
        <v>64</v>
      </c>
      <c r="AI1" s="44" t="s">
        <v>65</v>
      </c>
      <c r="AJ1" s="44" t="s">
        <v>66</v>
      </c>
      <c r="AK1" s="44" t="s">
        <v>67</v>
      </c>
      <c r="AL1" s="44" t="s">
        <v>68</v>
      </c>
      <c r="AM1" s="44" t="s">
        <v>69</v>
      </c>
      <c r="AN1" s="44" t="s">
        <v>70</v>
      </c>
      <c r="AO1" s="44" t="s">
        <v>71</v>
      </c>
      <c r="AP1" s="44" t="s">
        <v>72</v>
      </c>
      <c r="AQ1" s="44" t="s">
        <v>73</v>
      </c>
      <c r="AR1" s="44" t="s">
        <v>74</v>
      </c>
      <c r="AS1" s="44" t="s">
        <v>75</v>
      </c>
      <c r="AT1" s="44" t="s">
        <v>76</v>
      </c>
      <c r="AU1" s="44" t="s">
        <v>77</v>
      </c>
      <c r="AV1" s="44" t="s">
        <v>78</v>
      </c>
      <c r="AW1" s="44" t="s">
        <v>79</v>
      </c>
      <c r="AX1" s="44" t="s">
        <v>80</v>
      </c>
      <c r="AY1" s="44" t="s">
        <v>81</v>
      </c>
      <c r="AZ1" s="44" t="s">
        <v>82</v>
      </c>
      <c r="BA1" s="44" t="s">
        <v>83</v>
      </c>
      <c r="BB1" s="44" t="s">
        <v>84</v>
      </c>
      <c r="BC1" s="44" t="s">
        <v>85</v>
      </c>
      <c r="BD1" s="44" t="s">
        <v>86</v>
      </c>
      <c r="BE1" s="44" t="s">
        <v>87</v>
      </c>
      <c r="BF1" s="44" t="s">
        <v>88</v>
      </c>
      <c r="BG1" s="44" t="s">
        <v>89</v>
      </c>
      <c r="BH1" s="44" t="s">
        <v>90</v>
      </c>
      <c r="BI1" s="44" t="s">
        <v>91</v>
      </c>
      <c r="BJ1" s="44" t="s">
        <v>92</v>
      </c>
      <c r="BK1" s="44" t="s">
        <v>93</v>
      </c>
      <c r="BL1" s="44" t="s">
        <v>94</v>
      </c>
      <c r="BM1" s="44" t="s">
        <v>95</v>
      </c>
      <c r="BN1" s="44" t="s">
        <v>96</v>
      </c>
      <c r="BO1" s="44" t="s">
        <v>97</v>
      </c>
      <c r="BP1" s="44" t="s">
        <v>98</v>
      </c>
      <c r="BQ1" s="44" t="s">
        <v>99</v>
      </c>
      <c r="BR1" s="44" t="s">
        <v>100</v>
      </c>
      <c r="BS1" s="44" t="s">
        <v>101</v>
      </c>
      <c r="BT1" s="44" t="s">
        <v>102</v>
      </c>
      <c r="BU1" s="44" t="s">
        <v>103</v>
      </c>
      <c r="BV1" s="44" t="s">
        <v>104</v>
      </c>
      <c r="BW1" s="44" t="s">
        <v>105</v>
      </c>
      <c r="BX1" s="44" t="s">
        <v>106</v>
      </c>
      <c r="BY1" s="44" t="s">
        <v>107</v>
      </c>
      <c r="BZ1" s="44" t="s">
        <v>108</v>
      </c>
      <c r="CA1" s="44" t="s">
        <v>109</v>
      </c>
      <c r="CB1" s="44" t="s">
        <v>110</v>
      </c>
      <c r="CC1" s="44" t="s">
        <v>111</v>
      </c>
      <c r="CD1" s="44" t="s">
        <v>112</v>
      </c>
      <c r="CE1" s="44" t="s">
        <v>113</v>
      </c>
      <c r="CF1" s="44" t="s">
        <v>114</v>
      </c>
      <c r="CG1" s="44" t="s">
        <v>115</v>
      </c>
      <c r="CH1" s="44" t="s">
        <v>116</v>
      </c>
      <c r="CI1" s="44" t="s">
        <v>117</v>
      </c>
      <c r="CJ1" s="44" t="s">
        <v>118</v>
      </c>
      <c r="CK1" s="44" t="s">
        <v>119</v>
      </c>
      <c r="CL1" s="44" t="s">
        <v>120</v>
      </c>
      <c r="CM1" s="44" t="s">
        <v>121</v>
      </c>
      <c r="CN1" s="44" t="s">
        <v>122</v>
      </c>
      <c r="CO1" s="44" t="s">
        <v>123</v>
      </c>
      <c r="CP1" s="44" t="s">
        <v>124</v>
      </c>
      <c r="CQ1" s="44" t="s">
        <v>125</v>
      </c>
      <c r="CR1" s="44" t="s">
        <v>126</v>
      </c>
      <c r="CS1" s="44" t="s">
        <v>127</v>
      </c>
      <c r="CT1" s="44" t="s">
        <v>128</v>
      </c>
      <c r="CU1" s="44" t="s">
        <v>129</v>
      </c>
      <c r="CV1" s="44" t="s">
        <v>130</v>
      </c>
      <c r="CW1" s="44" t="s">
        <v>131</v>
      </c>
      <c r="CX1" s="44" t="s">
        <v>132</v>
      </c>
      <c r="CY1" s="44" t="s">
        <v>133</v>
      </c>
      <c r="CZ1" s="44" t="s">
        <v>134</v>
      </c>
      <c r="DA1" s="44" t="s">
        <v>135</v>
      </c>
      <c r="DB1" s="44" t="s">
        <v>136</v>
      </c>
      <c r="DC1" s="44" t="s">
        <v>137</v>
      </c>
      <c r="DD1" s="44" t="s">
        <v>138</v>
      </c>
      <c r="DE1" s="44" t="s">
        <v>139</v>
      </c>
      <c r="DF1" s="44" t="s">
        <v>140</v>
      </c>
      <c r="DG1" s="44" t="s">
        <v>141</v>
      </c>
      <c r="DH1" s="44" t="s">
        <v>142</v>
      </c>
      <c r="DI1" s="44" t="s">
        <v>143</v>
      </c>
      <c r="DJ1" s="44" t="s">
        <v>144</v>
      </c>
      <c r="DK1" s="44" t="s">
        <v>145</v>
      </c>
      <c r="DL1" s="44" t="s">
        <v>146</v>
      </c>
      <c r="DM1" s="44" t="s">
        <v>147</v>
      </c>
      <c r="DN1" s="44" t="s">
        <v>148</v>
      </c>
      <c r="DO1" s="44" t="s">
        <v>149</v>
      </c>
      <c r="DP1" s="44" t="s">
        <v>150</v>
      </c>
      <c r="DQ1" s="44" t="s">
        <v>151</v>
      </c>
      <c r="DR1" s="44" t="s">
        <v>152</v>
      </c>
      <c r="DS1" s="44" t="s">
        <v>153</v>
      </c>
      <c r="DT1" s="44" t="s">
        <v>154</v>
      </c>
      <c r="DU1" s="44" t="s">
        <v>155</v>
      </c>
      <c r="DV1" s="44" t="s">
        <v>156</v>
      </c>
      <c r="DW1" s="44" t="s">
        <v>157</v>
      </c>
      <c r="DX1" s="44" t="s">
        <v>158</v>
      </c>
      <c r="DY1" s="44" t="s">
        <v>159</v>
      </c>
      <c r="DZ1" s="44" t="s">
        <v>160</v>
      </c>
      <c r="EA1" s="49" t="s">
        <v>161</v>
      </c>
      <c r="EB1" s="49" t="s">
        <v>162</v>
      </c>
      <c r="EC1" s="49" t="s">
        <v>163</v>
      </c>
      <c r="ED1" s="49" t="s">
        <v>164</v>
      </c>
      <c r="EE1" s="49" t="s">
        <v>165</v>
      </c>
      <c r="EF1" s="43" t="s">
        <v>166</v>
      </c>
      <c r="EG1" s="43" t="s">
        <v>167</v>
      </c>
      <c r="EH1" s="43" t="s">
        <v>168</v>
      </c>
      <c r="EI1" s="43" t="s">
        <v>170</v>
      </c>
      <c r="EJ1" s="43" t="s">
        <v>169</v>
      </c>
      <c r="EK1" s="43" t="s">
        <v>171</v>
      </c>
      <c r="EL1" s="43" t="s">
        <v>172</v>
      </c>
      <c r="EM1" s="43" t="s">
        <v>173</v>
      </c>
      <c r="EN1" s="43" t="s">
        <v>174</v>
      </c>
    </row>
    <row r="2" spans="1:144">
      <c r="B2" s="6">
        <f>Aanvraag!G6</f>
        <v>0</v>
      </c>
      <c r="C2" s="6">
        <f>Aanvraag!G7</f>
        <v>0</v>
      </c>
      <c r="D2" s="6">
        <f>Aanvraag!G8</f>
        <v>0</v>
      </c>
      <c r="E2" s="6">
        <f>Aanvraag!G9</f>
        <v>0</v>
      </c>
      <c r="F2" s="6">
        <f>Aanvraag!G10</f>
        <v>0</v>
      </c>
      <c r="G2" s="6">
        <f>Aanvraag!G11</f>
        <v>0</v>
      </c>
      <c r="H2" s="6">
        <f>Aanvraag!G12</f>
        <v>0</v>
      </c>
      <c r="I2" s="6">
        <f>Aanvraag!G13</f>
        <v>0</v>
      </c>
      <c r="J2" s="6" t="str">
        <f>Aanvraag!B46</f>
        <v>-</v>
      </c>
      <c r="K2" s="6">
        <f>Aanvraag!$B$22</f>
        <v>0</v>
      </c>
      <c r="L2" s="6">
        <f>Aanvraag!$D$22</f>
        <v>0</v>
      </c>
      <c r="M2" s="6">
        <f>Aanvraag!$F$22</f>
        <v>0</v>
      </c>
      <c r="N2" s="6">
        <f>Aanvraag!$G$22</f>
        <v>0</v>
      </c>
      <c r="O2" s="6">
        <f>Aanvraag!$H$22</f>
        <v>0</v>
      </c>
      <c r="P2" s="6">
        <f>Aanvraag!$I$22</f>
        <v>0</v>
      </c>
      <c r="Q2" s="6">
        <f>Aanvraag!$B$23</f>
        <v>0</v>
      </c>
      <c r="R2" s="6">
        <f>Aanvraag!$D$23</f>
        <v>0</v>
      </c>
      <c r="S2" s="6">
        <f>Aanvraag!$F$23</f>
        <v>0</v>
      </c>
      <c r="T2" s="6">
        <f>Aanvraag!$G$23</f>
        <v>0</v>
      </c>
      <c r="U2" s="6">
        <f>Aanvraag!$H$23</f>
        <v>0</v>
      </c>
      <c r="V2" s="6">
        <f>Aanvraag!$I$23</f>
        <v>0</v>
      </c>
      <c r="W2" s="6">
        <f>Aanvraag!$B$24</f>
        <v>0</v>
      </c>
      <c r="X2" s="6">
        <f>Aanvraag!$D$24</f>
        <v>0</v>
      </c>
      <c r="Y2" s="6">
        <f>Aanvraag!$F$24</f>
        <v>0</v>
      </c>
      <c r="Z2" s="6">
        <f>Aanvraag!$G$24</f>
        <v>0</v>
      </c>
      <c r="AA2" s="6">
        <f>Aanvraag!$H$24</f>
        <v>0</v>
      </c>
      <c r="AB2" s="6">
        <f>Aanvraag!$I$24</f>
        <v>0</v>
      </c>
      <c r="AC2" s="6">
        <f>Aanvraag!$B$25</f>
        <v>0</v>
      </c>
      <c r="AD2" s="6">
        <f>Aanvraag!$D$25</f>
        <v>0</v>
      </c>
      <c r="AE2" s="6">
        <f>Aanvraag!$F$25</f>
        <v>0</v>
      </c>
      <c r="AF2" s="6">
        <f>Aanvraag!$G$25</f>
        <v>0</v>
      </c>
      <c r="AG2" s="6">
        <f>Aanvraag!$H$25</f>
        <v>0</v>
      </c>
      <c r="AH2" s="6">
        <f>Aanvraag!$I$25</f>
        <v>0</v>
      </c>
      <c r="AI2" s="6">
        <f>Aanvraag!$B$26</f>
        <v>0</v>
      </c>
      <c r="AJ2" s="6">
        <f>Aanvraag!$D$26</f>
        <v>0</v>
      </c>
      <c r="AK2" s="6">
        <f>Aanvraag!$F$26</f>
        <v>0</v>
      </c>
      <c r="AL2" s="6">
        <f>Aanvraag!$G$26</f>
        <v>0</v>
      </c>
      <c r="AM2" s="6">
        <f>Aanvraag!$H$26</f>
        <v>0</v>
      </c>
      <c r="AN2" s="6">
        <f>Aanvraag!$I$26</f>
        <v>0</v>
      </c>
      <c r="AO2" s="6">
        <f>Aanvraag!$B$27</f>
        <v>0</v>
      </c>
      <c r="AP2" s="6">
        <f>Aanvraag!$D$27</f>
        <v>0</v>
      </c>
      <c r="AQ2" s="6">
        <f>Aanvraag!$F$27</f>
        <v>0</v>
      </c>
      <c r="AR2" s="6">
        <f>Aanvraag!$G$27</f>
        <v>0</v>
      </c>
      <c r="AS2" s="6">
        <f>Aanvraag!$H$27</f>
        <v>0</v>
      </c>
      <c r="AT2" s="6">
        <f>Aanvraag!$I$27</f>
        <v>0</v>
      </c>
      <c r="AU2" s="6">
        <f>Aanvraag!$B$28</f>
        <v>0</v>
      </c>
      <c r="AV2" s="6">
        <f>Aanvraag!$D$28</f>
        <v>0</v>
      </c>
      <c r="AW2" s="6">
        <f>Aanvraag!$F$28</f>
        <v>0</v>
      </c>
      <c r="AX2" s="6">
        <f>Aanvraag!$G$28</f>
        <v>0</v>
      </c>
      <c r="AY2" s="6">
        <f>Aanvraag!$H$28</f>
        <v>0</v>
      </c>
      <c r="AZ2" s="6">
        <f>Aanvraag!$I$28</f>
        <v>0</v>
      </c>
      <c r="BA2" s="6">
        <f>Aanvraag!$B$29</f>
        <v>0</v>
      </c>
      <c r="BB2" s="6">
        <f>Aanvraag!$D$29</f>
        <v>0</v>
      </c>
      <c r="BC2" s="6">
        <f>Aanvraag!$F$29</f>
        <v>0</v>
      </c>
      <c r="BD2" s="6">
        <f>Aanvraag!$G$29</f>
        <v>0</v>
      </c>
      <c r="BE2" s="6">
        <f>Aanvraag!$H$29</f>
        <v>0</v>
      </c>
      <c r="BF2" s="6">
        <f>Aanvraag!$I$29</f>
        <v>0</v>
      </c>
      <c r="BG2" s="6">
        <f>Aanvraag!$B$30</f>
        <v>0</v>
      </c>
      <c r="BH2" s="6">
        <f>Aanvraag!$D$30</f>
        <v>0</v>
      </c>
      <c r="BI2" s="6">
        <f>Aanvraag!$F$30</f>
        <v>0</v>
      </c>
      <c r="BJ2" s="6">
        <f>Aanvraag!$G$30</f>
        <v>0</v>
      </c>
      <c r="BK2" s="6">
        <f>Aanvraag!$H$30</f>
        <v>0</v>
      </c>
      <c r="BL2" s="6">
        <f>Aanvraag!$I$30</f>
        <v>0</v>
      </c>
      <c r="BM2" s="6">
        <f>Aanvraag!$B$31</f>
        <v>0</v>
      </c>
      <c r="BN2" s="6">
        <f>Aanvraag!$D$31</f>
        <v>0</v>
      </c>
      <c r="BO2" s="6">
        <f>Aanvraag!$F$31</f>
        <v>0</v>
      </c>
      <c r="BP2" s="6">
        <f>Aanvraag!$G$31</f>
        <v>0</v>
      </c>
      <c r="BQ2" s="6">
        <f>Aanvraag!$H$31</f>
        <v>0</v>
      </c>
      <c r="BR2" s="6">
        <f>Aanvraag!$I$31</f>
        <v>0</v>
      </c>
      <c r="BS2" s="6">
        <f>Aanvraag!$B$32</f>
        <v>0</v>
      </c>
      <c r="BT2" s="6">
        <f>Aanvraag!$D$32</f>
        <v>0</v>
      </c>
      <c r="BU2" s="6">
        <f>Aanvraag!$F$32</f>
        <v>0</v>
      </c>
      <c r="BV2" s="6">
        <f>Aanvraag!$G$32</f>
        <v>0</v>
      </c>
      <c r="BW2" s="6">
        <f>Aanvraag!$H$32</f>
        <v>0</v>
      </c>
      <c r="BX2" s="6">
        <f>Aanvraag!$I$32</f>
        <v>0</v>
      </c>
      <c r="BY2" s="6">
        <f>Aanvraag!$B$33</f>
        <v>0</v>
      </c>
      <c r="BZ2" s="6">
        <f>Aanvraag!$D$33</f>
        <v>0</v>
      </c>
      <c r="CA2" s="6">
        <f>Aanvraag!$F$33</f>
        <v>0</v>
      </c>
      <c r="CB2" s="6">
        <f>Aanvraag!$G$33</f>
        <v>0</v>
      </c>
      <c r="CC2" s="6">
        <f>Aanvraag!$H$33</f>
        <v>0</v>
      </c>
      <c r="CD2" s="6">
        <f>Aanvraag!$I$33</f>
        <v>0</v>
      </c>
      <c r="CE2" s="6">
        <f>Aanvraag!$B$34</f>
        <v>0</v>
      </c>
      <c r="CF2" s="6">
        <f>Aanvraag!$D$34</f>
        <v>0</v>
      </c>
      <c r="CG2" s="6">
        <f>Aanvraag!$F$34</f>
        <v>0</v>
      </c>
      <c r="CH2" s="6">
        <f>Aanvraag!$G$34</f>
        <v>0</v>
      </c>
      <c r="CI2" s="6">
        <f>Aanvraag!$H$34</f>
        <v>0</v>
      </c>
      <c r="CJ2" s="6">
        <f>Aanvraag!$I$34</f>
        <v>0</v>
      </c>
      <c r="CK2" s="6">
        <f>Aanvraag!$B$35</f>
        <v>0</v>
      </c>
      <c r="CL2" s="6">
        <f>Aanvraag!$D$35</f>
        <v>0</v>
      </c>
      <c r="CM2" s="6">
        <f>Aanvraag!$F$35</f>
        <v>0</v>
      </c>
      <c r="CN2" s="6">
        <f>Aanvraag!$G$35</f>
        <v>0</v>
      </c>
      <c r="CO2" s="6">
        <f>Aanvraag!$H$35</f>
        <v>0</v>
      </c>
      <c r="CP2" s="6">
        <f>Aanvraag!$I$35</f>
        <v>0</v>
      </c>
      <c r="CQ2" s="6">
        <f>Aanvraag!$B$36</f>
        <v>0</v>
      </c>
      <c r="CR2" s="6">
        <f>Aanvraag!$D$36</f>
        <v>0</v>
      </c>
      <c r="CS2" s="6">
        <f>Aanvraag!$F$36</f>
        <v>0</v>
      </c>
      <c r="CT2" s="6">
        <f>Aanvraag!$G$36</f>
        <v>0</v>
      </c>
      <c r="CU2" s="6">
        <f>Aanvraag!$H$36</f>
        <v>0</v>
      </c>
      <c r="CV2" s="6">
        <f>Aanvraag!$I$36</f>
        <v>0</v>
      </c>
      <c r="CW2" s="6">
        <f>Aanvraag!$B$37</f>
        <v>0</v>
      </c>
      <c r="CX2" s="6">
        <f>Aanvraag!$D$37</f>
        <v>0</v>
      </c>
      <c r="CY2" s="6">
        <f>Aanvraag!$F$37</f>
        <v>0</v>
      </c>
      <c r="CZ2" s="6">
        <f>Aanvraag!$G$37</f>
        <v>0</v>
      </c>
      <c r="DA2" s="6">
        <f>Aanvraag!$H$37</f>
        <v>0</v>
      </c>
      <c r="DB2" s="6">
        <f>Aanvraag!$I$37</f>
        <v>0</v>
      </c>
      <c r="DC2" s="6">
        <f>Aanvraag!$B$38</f>
        <v>0</v>
      </c>
      <c r="DD2" s="6">
        <f>Aanvraag!$D$38</f>
        <v>0</v>
      </c>
      <c r="DE2" s="6">
        <f>Aanvraag!$F$38</f>
        <v>0</v>
      </c>
      <c r="DF2" s="6">
        <f>Aanvraag!$G$38</f>
        <v>0</v>
      </c>
      <c r="DG2" s="6">
        <f>Aanvraag!$H$38</f>
        <v>0</v>
      </c>
      <c r="DH2" s="6">
        <f>Aanvraag!$I$38</f>
        <v>0</v>
      </c>
      <c r="DI2" s="6">
        <f>Aanvraag!$B$39</f>
        <v>0</v>
      </c>
      <c r="DJ2" s="6">
        <f>Aanvraag!$D$39</f>
        <v>0</v>
      </c>
      <c r="DK2" s="6">
        <f>Aanvraag!$F$39</f>
        <v>0</v>
      </c>
      <c r="DL2" s="6">
        <f>Aanvraag!$G$39</f>
        <v>0</v>
      </c>
      <c r="DM2" s="6">
        <f>Aanvraag!$H$39</f>
        <v>0</v>
      </c>
      <c r="DN2" s="6">
        <f>Aanvraag!$I$39</f>
        <v>0</v>
      </c>
      <c r="DO2" s="6">
        <f>Aanvraag!$B$40</f>
        <v>0</v>
      </c>
      <c r="DP2" s="6">
        <f>Aanvraag!$D$40</f>
        <v>0</v>
      </c>
      <c r="DQ2" s="6">
        <f>Aanvraag!$F$40</f>
        <v>0</v>
      </c>
      <c r="DR2" s="6">
        <f>Aanvraag!$G$40</f>
        <v>0</v>
      </c>
      <c r="DS2" s="6">
        <f>Aanvraag!$H$40</f>
        <v>0</v>
      </c>
      <c r="DT2" s="6">
        <f>Aanvraag!$I$40</f>
        <v>0</v>
      </c>
      <c r="DU2" s="6">
        <f>Aanvraag!$B$41</f>
        <v>0</v>
      </c>
      <c r="DV2" s="6">
        <f>Aanvraag!$D$41</f>
        <v>0</v>
      </c>
      <c r="DW2" s="6">
        <f>Aanvraag!$F$41</f>
        <v>0</v>
      </c>
      <c r="DX2" s="6">
        <f>Aanvraag!$G$41</f>
        <v>0</v>
      </c>
      <c r="DY2" s="6">
        <f>Aanvraag!$H$41</f>
        <v>0</v>
      </c>
      <c r="DZ2" s="6">
        <f>Aanvraag!$I$41</f>
        <v>0</v>
      </c>
      <c r="EA2" s="6">
        <f>Aanvraag!G50</f>
        <v>0</v>
      </c>
      <c r="EB2" s="6">
        <f>Aanvraag!G51</f>
        <v>0</v>
      </c>
      <c r="EC2" s="6">
        <f>Aanvraag!G52</f>
        <v>0</v>
      </c>
      <c r="ED2" s="6">
        <f>Aanvraag!G53</f>
        <v>0</v>
      </c>
      <c r="EE2" s="6">
        <f>Aanvraag!G54</f>
        <v>0</v>
      </c>
      <c r="EF2" s="6">
        <f>Aanvraag!G57</f>
        <v>0</v>
      </c>
      <c r="EG2" s="6">
        <f>Aanvraag!G58</f>
        <v>0</v>
      </c>
      <c r="EH2" s="6">
        <f>Aanvraag!G59</f>
        <v>0</v>
      </c>
      <c r="EI2" s="6">
        <f>Aanvraag!G62</f>
        <v>0</v>
      </c>
      <c r="EJ2" s="6">
        <f>Aanvraag!G63</f>
        <v>0</v>
      </c>
      <c r="EK2" s="6">
        <f>Aanvraag!G64</f>
        <v>0</v>
      </c>
      <c r="EL2" s="6">
        <f>Aanvraag!G67</f>
        <v>0</v>
      </c>
      <c r="EM2" s="6">
        <f>Aanvraag!G70</f>
        <v>0</v>
      </c>
      <c r="EN2" s="6">
        <f>Aanvraag!D72</f>
        <v>0</v>
      </c>
    </row>
    <row r="3" spans="1:144">
      <c r="F3" s="1"/>
    </row>
    <row r="5" spans="1:144">
      <c r="K5" s="4"/>
      <c r="L5" s="4"/>
      <c r="M5" s="4"/>
      <c r="N5" s="4"/>
      <c r="O5" s="4"/>
      <c r="P5" s="4"/>
      <c r="Q5" s="4"/>
    </row>
    <row r="6" spans="1:144">
      <c r="L6" s="45"/>
      <c r="M6" s="46"/>
      <c r="N6" s="46"/>
    </row>
  </sheetData>
  <customSheetViews>
    <customSheetView guid="{8017C476-B132-44BE-848A-B0AFF19B0024}">
      <selection activeCell="I6" sqref="I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Aanvraag</vt:lpstr>
      <vt:lpstr>Versie</vt:lpstr>
      <vt:lpstr>Lijst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timothy_geerts</dc:creator>
  <cp:lastModifiedBy>timothy_geerts</cp:lastModifiedBy>
  <cp:lastPrinted>2018-08-10T10:15:58Z</cp:lastPrinted>
  <dcterms:created xsi:type="dcterms:W3CDTF">2018-08-09T12:30:59Z</dcterms:created>
  <dcterms:modified xsi:type="dcterms:W3CDTF">2018-08-24T01:16:54Z</dcterms:modified>
</cp:coreProperties>
</file>